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490" windowHeight="736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  <definedName name="_xlnm.Print_Area" localSheetId="0">Лист1!$A$1:$T$60</definedName>
  </definedNames>
  <calcPr calcId="125725"/>
</workbook>
</file>

<file path=xl/calcChain.xml><?xml version="1.0" encoding="utf-8"?>
<calcChain xmlns="http://schemas.openxmlformats.org/spreadsheetml/2006/main">
  <c r="Q37" i="1"/>
  <c r="Q35" s="1"/>
  <c r="Q44"/>
  <c r="Q36"/>
  <c r="M22"/>
  <c r="M23"/>
  <c r="Q52" l="1"/>
  <c r="R13" l="1"/>
  <c r="T13"/>
  <c r="T52" l="1"/>
  <c r="T51" s="1"/>
  <c r="T47"/>
  <c r="T44"/>
  <c r="T39"/>
  <c r="T29"/>
  <c r="T28" s="1"/>
  <c r="T22" s="1"/>
  <c r="T26"/>
  <c r="T24"/>
  <c r="T21" s="1"/>
  <c r="T12"/>
  <c r="T10"/>
  <c r="T42" l="1"/>
  <c r="T37" s="1"/>
  <c r="T9" s="1"/>
  <c r="T36"/>
  <c r="T8" s="1"/>
  <c r="T20"/>
  <c r="T11"/>
  <c r="M39"/>
  <c r="T38" l="1"/>
  <c r="T35"/>
  <c r="T6" s="1"/>
  <c r="I26"/>
  <c r="J26"/>
  <c r="K26"/>
  <c r="L26"/>
  <c r="M26"/>
  <c r="N26"/>
  <c r="O26"/>
  <c r="P26"/>
  <c r="Q26"/>
  <c r="R26"/>
  <c r="S26"/>
  <c r="H26"/>
  <c r="P24" l="1"/>
  <c r="P21" s="1"/>
  <c r="Q24"/>
  <c r="Q21" s="1"/>
  <c r="R24"/>
  <c r="R21" s="1"/>
  <c r="S24"/>
  <c r="S21" s="1"/>
  <c r="P13"/>
  <c r="P12" s="1"/>
  <c r="P11" s="1"/>
  <c r="Q13"/>
  <c r="Q12" s="1"/>
  <c r="Q11" s="1"/>
  <c r="R12"/>
  <c r="R11" s="1"/>
  <c r="I52" l="1"/>
  <c r="J52"/>
  <c r="K52"/>
  <c r="L52"/>
  <c r="M52"/>
  <c r="N52"/>
  <c r="O52"/>
  <c r="P52"/>
  <c r="R52"/>
  <c r="S52"/>
  <c r="S51" s="1"/>
  <c r="H52"/>
  <c r="H51" s="1"/>
  <c r="I24" l="1"/>
  <c r="I21" s="1"/>
  <c r="J24"/>
  <c r="J21" s="1"/>
  <c r="K24"/>
  <c r="K21" s="1"/>
  <c r="L24"/>
  <c r="L21" s="1"/>
  <c r="M24"/>
  <c r="M21" s="1"/>
  <c r="N24"/>
  <c r="N21" s="1"/>
  <c r="O24"/>
  <c r="O21" s="1"/>
  <c r="H24"/>
  <c r="N51"/>
  <c r="M51"/>
  <c r="I22" l="1"/>
  <c r="J22"/>
  <c r="K22"/>
  <c r="L22"/>
  <c r="I29"/>
  <c r="I28" s="1"/>
  <c r="I23" s="1"/>
  <c r="I10" s="1"/>
  <c r="J29"/>
  <c r="J28" s="1"/>
  <c r="J23" s="1"/>
  <c r="J10" s="1"/>
  <c r="K29"/>
  <c r="K28" s="1"/>
  <c r="K23" s="1"/>
  <c r="K10" s="1"/>
  <c r="L29"/>
  <c r="L28" s="1"/>
  <c r="M29"/>
  <c r="M28" s="1"/>
  <c r="N29"/>
  <c r="N28" s="1"/>
  <c r="O29"/>
  <c r="O28" s="1"/>
  <c r="P29"/>
  <c r="P28" s="1"/>
  <c r="P22" s="1"/>
  <c r="Q29"/>
  <c r="Q28" s="1"/>
  <c r="Q22" s="1"/>
  <c r="R29"/>
  <c r="R28" s="1"/>
  <c r="R22" s="1"/>
  <c r="S29"/>
  <c r="S28" s="1"/>
  <c r="S22" s="1"/>
  <c r="H22"/>
  <c r="H39"/>
  <c r="H36" s="1"/>
  <c r="Q51"/>
  <c r="I51"/>
  <c r="J51"/>
  <c r="K51"/>
  <c r="L51"/>
  <c r="O51"/>
  <c r="P51"/>
  <c r="R51"/>
  <c r="L23" l="1"/>
  <c r="L10" s="1"/>
  <c r="N10"/>
  <c r="N22"/>
  <c r="N20" s="1"/>
  <c r="O10"/>
  <c r="O22"/>
  <c r="S10"/>
  <c r="S20"/>
  <c r="R20"/>
  <c r="Q10"/>
  <c r="Q20"/>
  <c r="P20"/>
  <c r="O20"/>
  <c r="K20"/>
  <c r="I20"/>
  <c r="M20"/>
  <c r="J20"/>
  <c r="L20" l="1"/>
  <c r="R10"/>
  <c r="P10"/>
  <c r="H29"/>
  <c r="H28" s="1"/>
  <c r="H23" s="1"/>
  <c r="H10" s="1"/>
  <c r="I39" l="1"/>
  <c r="I36" s="1"/>
  <c r="J39"/>
  <c r="J36" s="1"/>
  <c r="K39"/>
  <c r="K36" s="1"/>
  <c r="L39"/>
  <c r="L36" s="1"/>
  <c r="M36"/>
  <c r="N39"/>
  <c r="N36" s="1"/>
  <c r="O39"/>
  <c r="O36" s="1"/>
  <c r="P39"/>
  <c r="P36" s="1"/>
  <c r="P8" s="1"/>
  <c r="Q39"/>
  <c r="R36"/>
  <c r="S39"/>
  <c r="S36" s="1"/>
  <c r="I47" l="1"/>
  <c r="J47"/>
  <c r="K47"/>
  <c r="L47"/>
  <c r="M47"/>
  <c r="N47"/>
  <c r="O47"/>
  <c r="P47"/>
  <c r="Q47"/>
  <c r="R47"/>
  <c r="S47"/>
  <c r="H47"/>
  <c r="L44"/>
  <c r="M44"/>
  <c r="N44"/>
  <c r="O44"/>
  <c r="P44"/>
  <c r="R44"/>
  <c r="S44"/>
  <c r="J44"/>
  <c r="K44"/>
  <c r="I44"/>
  <c r="H44"/>
  <c r="H42" s="1"/>
  <c r="H37" s="1"/>
  <c r="H35" s="1"/>
  <c r="M42" l="1"/>
  <c r="M37" s="1"/>
  <c r="I42"/>
  <c r="I37" s="1"/>
  <c r="R42"/>
  <c r="R37" s="1"/>
  <c r="N42"/>
  <c r="N37" s="1"/>
  <c r="J42"/>
  <c r="J37" s="1"/>
  <c r="P42"/>
  <c r="P37" s="1"/>
  <c r="K42"/>
  <c r="K37" s="1"/>
  <c r="S42"/>
  <c r="S37" s="1"/>
  <c r="O42"/>
  <c r="O37" s="1"/>
  <c r="L42"/>
  <c r="L37" s="1"/>
  <c r="Q42"/>
  <c r="S13"/>
  <c r="S12" s="1"/>
  <c r="S11" s="1"/>
  <c r="J13"/>
  <c r="J12" s="1"/>
  <c r="I13"/>
  <c r="I12" s="1"/>
  <c r="H21"/>
  <c r="H13"/>
  <c r="H12" s="1"/>
  <c r="O13"/>
  <c r="O12" s="1"/>
  <c r="N13"/>
  <c r="N12" s="1"/>
  <c r="M13"/>
  <c r="M12" s="1"/>
  <c r="L13"/>
  <c r="L12" s="1"/>
  <c r="K13"/>
  <c r="K12" s="1"/>
  <c r="Q38" l="1"/>
  <c r="H11"/>
  <c r="H8"/>
  <c r="S8"/>
  <c r="J11"/>
  <c r="J8"/>
  <c r="H38"/>
  <c r="O38"/>
  <c r="N11"/>
  <c r="N8"/>
  <c r="M11"/>
  <c r="M8"/>
  <c r="M6" s="1"/>
  <c r="L11"/>
  <c r="L8"/>
  <c r="P38"/>
  <c r="Q8"/>
  <c r="S38"/>
  <c r="O11"/>
  <c r="O8"/>
  <c r="N38"/>
  <c r="N35"/>
  <c r="I11"/>
  <c r="I8"/>
  <c r="L38"/>
  <c r="R38"/>
  <c r="J38"/>
  <c r="M38"/>
  <c r="K11"/>
  <c r="K8"/>
  <c r="R8"/>
  <c r="I38"/>
  <c r="H20"/>
  <c r="K38"/>
  <c r="Q9" l="1"/>
  <c r="Q6"/>
  <c r="S9"/>
  <c r="S35"/>
  <c r="S6" s="1"/>
  <c r="K9"/>
  <c r="K35"/>
  <c r="K6" s="1"/>
  <c r="H6"/>
  <c r="O9"/>
  <c r="O35"/>
  <c r="O6" s="1"/>
  <c r="L9"/>
  <c r="L35"/>
  <c r="L6" s="1"/>
  <c r="P9"/>
  <c r="P35"/>
  <c r="P6" s="1"/>
  <c r="H9"/>
  <c r="J9"/>
  <c r="J35"/>
  <c r="J6" s="1"/>
  <c r="I9"/>
  <c r="I35"/>
  <c r="I6" s="1"/>
  <c r="M35"/>
  <c r="R9"/>
  <c r="R35"/>
  <c r="R6" s="1"/>
  <c r="N9"/>
  <c r="N6"/>
</calcChain>
</file>

<file path=xl/sharedStrings.xml><?xml version="1.0" encoding="utf-8"?>
<sst xmlns="http://schemas.openxmlformats.org/spreadsheetml/2006/main" count="203" uniqueCount="77">
  <si>
    <t>Приложение № 5</t>
  </si>
  <si>
    <t>к  муниципальной программе Глушковского района «Повышение эффективности работы с молодежью, организация отдыха и оздоровления детей, развитие физической культуры и спорта в Глушковском районе Курской области»</t>
  </si>
  <si>
    <t>Статус</t>
  </si>
  <si>
    <t>Код бюджетной классификации</t>
  </si>
  <si>
    <t>Расходы (тыс. руб.)</t>
  </si>
  <si>
    <t xml:space="preserve">ГРБС </t>
  </si>
  <si>
    <t xml:space="preserve">Рз Пр </t>
  </si>
  <si>
    <t xml:space="preserve">ЦСР </t>
  </si>
  <si>
    <t>ВР</t>
  </si>
  <si>
    <t>Муниципальная программа</t>
  </si>
  <si>
    <t>всего по программе</t>
  </si>
  <si>
    <t>х</t>
  </si>
  <si>
    <t xml:space="preserve">в т.ч. </t>
  </si>
  <si>
    <t>Отдел молодежной политики и спорта</t>
  </si>
  <si>
    <t>всего</t>
  </si>
  <si>
    <t>Администрация Глушковского района</t>
  </si>
  <si>
    <t xml:space="preserve">Подпрограмма 1 </t>
  </si>
  <si>
    <t>Всего по подпрограмме</t>
  </si>
  <si>
    <t xml:space="preserve">Отдел молодежной политики и спорта </t>
  </si>
  <si>
    <t xml:space="preserve">Основное мероприятие 1.1 </t>
  </si>
  <si>
    <t>Всего по основному мероприятию</t>
  </si>
  <si>
    <t>08101С1414</t>
  </si>
  <si>
    <t>Основное мероприятие 1.2</t>
  </si>
  <si>
    <t>Основное мероприятие 1.3</t>
  </si>
  <si>
    <t xml:space="preserve">Подпрограмма 2 </t>
  </si>
  <si>
    <t>Отдел образования</t>
  </si>
  <si>
    <t xml:space="preserve">Основное мероприятие 2.1 </t>
  </si>
  <si>
    <t>08201С1406</t>
  </si>
  <si>
    <t xml:space="preserve">Основное мероприятие 2.2 </t>
  </si>
  <si>
    <t xml:space="preserve">Основное мероприятие 2.3 </t>
  </si>
  <si>
    <t>08203С1401</t>
  </si>
  <si>
    <t>08203С2002</t>
  </si>
  <si>
    <t>Основное мероприятие 2.4.</t>
  </si>
  <si>
    <t>08204С1406</t>
  </si>
  <si>
    <t>Подпрограмма 3</t>
  </si>
  <si>
    <t xml:space="preserve">Всего </t>
  </si>
  <si>
    <t xml:space="preserve"> Отдел молодежной политики и спорта</t>
  </si>
  <si>
    <t>Всего</t>
  </si>
  <si>
    <t xml:space="preserve">Основное мероприятие 3.1 </t>
  </si>
  <si>
    <t>08301S3540</t>
  </si>
  <si>
    <t>Основное мероприятие 3.2</t>
  </si>
  <si>
    <t>08302С1458</t>
  </si>
  <si>
    <t>Основное мероприятие  3.3</t>
  </si>
  <si>
    <t>08301С1401</t>
  </si>
  <si>
    <t>08303S0070</t>
  </si>
  <si>
    <t>08303С2002</t>
  </si>
  <si>
    <t>x</t>
  </si>
  <si>
    <t>0830113540</t>
  </si>
  <si>
    <t>004</t>
  </si>
  <si>
    <t>001</t>
  </si>
  <si>
    <t>Итого</t>
  </si>
  <si>
    <t>Наименование муниципальной программы, подпрограммы муниципальной программы, основного мероприятия</t>
  </si>
  <si>
    <t>Ответственный исполнитель,  соисполнители, участники</t>
  </si>
  <si>
    <t>0707</t>
  </si>
  <si>
    <t>0707,    0709</t>
  </si>
  <si>
    <r>
      <t xml:space="preserve">  </t>
    </r>
    <r>
      <rPr>
        <sz val="8"/>
        <color theme="1"/>
        <rFont val="Times New Roman"/>
        <family val="1"/>
        <charset val="204"/>
      </rPr>
      <t>«Организация малозатратных форм детского отдыха»</t>
    </r>
  </si>
  <si>
    <t>0830310070</t>
  </si>
  <si>
    <r>
      <t xml:space="preserve"> </t>
    </r>
    <r>
      <rPr>
        <sz val="8"/>
        <color theme="1"/>
        <rFont val="Times New Roman"/>
        <family val="1"/>
        <charset val="204"/>
      </rPr>
      <t>«Организация оздоровления и отдыха детей Глушковского района в оздоровительных организациях, расположенных на территории Глушковского района, Курской области и за ее пределами»</t>
    </r>
  </si>
  <si>
    <t xml:space="preserve"> «Организация деятельности по подготовке МКУ «ДОЛ «Солнышко» Глушковского района к летней оздоровительной кампании и его функционирование»</t>
  </si>
  <si>
    <t>«Обеспечение деятельности и предоставление муниципальных услуг муниципальными учреждениямиосуществляющими спортивную подготовку»</t>
  </si>
  <si>
    <t>«Содействие  созданию объектов инфраструктуры для занятий  физической культурой и спортом»</t>
  </si>
  <si>
    <t>Мероприятия по поэтапному внедрению ВФСК  «Готов к труду и обороне» (ГТО)</t>
  </si>
  <si>
    <t>«Организация и проведение физкультурных и спортивных мероприятий,  привлечение населения к занятиям физической культурой и массовым спортом»</t>
  </si>
  <si>
    <t>«Информационное обеспечение молодежной политики»</t>
  </si>
  <si>
    <t>«Профилактика ассоциальных  явлений в молодежной среде, формирование механизмов  поддержки и реабилитации молодежи, находящейся в ТЖС»</t>
  </si>
  <si>
    <t xml:space="preserve">«Повышение  эффективности реализации молодежной политики» </t>
  </si>
  <si>
    <t>«Создание условий для вовлечения молодежи в активную общественную деятельность и социальную практику, поддержка талантливой молодежи. Гражданско-патриотическое воспитание молодежи"</t>
  </si>
  <si>
    <r>
      <rPr>
        <b/>
        <sz val="8"/>
        <color theme="1"/>
        <rFont val="Times New Roman"/>
        <family val="1"/>
        <charset val="204"/>
      </rPr>
      <t>«Реализация муниципальной политики в сфере физической культуры и спорта»</t>
    </r>
    <r>
      <rPr>
        <b/>
        <sz val="8"/>
        <color rgb="FF000000"/>
        <rFont val="Times New Roman"/>
        <family val="1"/>
        <charset val="204"/>
      </rPr>
      <t xml:space="preserve"> </t>
    </r>
  </si>
  <si>
    <r>
      <rPr>
        <b/>
        <sz val="8"/>
        <color theme="1"/>
        <rFont val="Times New Roman"/>
        <family val="1"/>
        <charset val="204"/>
      </rPr>
      <t>«Оздоровление и отдых детей»</t>
    </r>
    <r>
      <rPr>
        <b/>
        <sz val="8"/>
        <color rgb="FF000000"/>
        <rFont val="Times New Roman"/>
        <family val="1"/>
        <charset val="204"/>
      </rPr>
      <t xml:space="preserve"> </t>
    </r>
  </si>
  <si>
    <t>08202С1401</t>
  </si>
  <si>
    <t>«Повышение эффективности работы с молодежью, организация отдыха и оздоровления детей, развитие физической культуры и спорта в Глушковском районе Курской области»</t>
  </si>
  <si>
    <t>1101,   1103</t>
  </si>
  <si>
    <t>Управление образования</t>
  </si>
  <si>
    <t>Управление  образования</t>
  </si>
  <si>
    <t xml:space="preserve"> Управление образования</t>
  </si>
  <si>
    <t xml:space="preserve"> Управление образования </t>
  </si>
  <si>
    <t>Управление  образования,   Администрация Глушковского района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</si>
</sst>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0.000"/>
    <numFmt numFmtId="166" formatCode="0.0000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0">
    <xf numFmtId="0" fontId="0" fillId="0" borderId="0" xfId="0"/>
    <xf numFmtId="0" fontId="0" fillId="0" borderId="0" xfId="0" applyFont="1" applyFill="1"/>
    <xf numFmtId="0" fontId="10" fillId="0" borderId="0" xfId="0" applyFont="1" applyFill="1"/>
    <xf numFmtId="164" fontId="7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top" wrapText="1"/>
    </xf>
    <xf numFmtId="3" fontId="4" fillId="0" borderId="1" xfId="1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vertical="top" wrapText="1"/>
    </xf>
    <xf numFmtId="164" fontId="7" fillId="0" borderId="3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vertical="top" wrapText="1"/>
    </xf>
    <xf numFmtId="3" fontId="4" fillId="0" borderId="14" xfId="0" applyNumberFormat="1" applyFont="1" applyFill="1" applyBorder="1" applyAlignment="1">
      <alignment horizontal="center" vertical="top" wrapText="1"/>
    </xf>
    <xf numFmtId="164" fontId="4" fillId="0" borderId="14" xfId="1" applyNumberFormat="1" applyFont="1" applyFill="1" applyBorder="1" applyAlignment="1">
      <alignment horizontal="center" vertical="top" wrapText="1"/>
    </xf>
    <xf numFmtId="164" fontId="8" fillId="0" borderId="14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0" fillId="0" borderId="11" xfId="0" applyFont="1" applyFill="1" applyBorder="1"/>
    <xf numFmtId="3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16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0" fillId="0" borderId="19" xfId="0" applyNumberFormat="1" applyFont="1" applyFill="1" applyBorder="1"/>
    <xf numFmtId="164" fontId="4" fillId="0" borderId="19" xfId="0" applyNumberFormat="1" applyFont="1" applyFill="1" applyBorder="1" applyAlignment="1">
      <alignment horizontal="center" vertical="top" wrapText="1"/>
    </xf>
    <xf numFmtId="3" fontId="4" fillId="0" borderId="19" xfId="0" applyNumberFormat="1" applyFont="1" applyFill="1" applyBorder="1" applyAlignment="1">
      <alignment horizontal="center" vertical="top" wrapText="1"/>
    </xf>
    <xf numFmtId="164" fontId="4" fillId="0" borderId="19" xfId="1" applyNumberFormat="1" applyFont="1" applyFill="1" applyBorder="1" applyAlignment="1">
      <alignment horizontal="center" vertical="top" wrapText="1"/>
    </xf>
    <xf numFmtId="164" fontId="8" fillId="0" borderId="19" xfId="0" applyNumberFormat="1" applyFont="1" applyFill="1" applyBorder="1" applyAlignment="1">
      <alignment horizontal="center" vertical="top" wrapText="1"/>
    </xf>
    <xf numFmtId="3" fontId="5" fillId="0" borderId="19" xfId="0" applyNumberFormat="1" applyFont="1" applyFill="1" applyBorder="1" applyAlignment="1">
      <alignment horizontal="center" vertical="center" wrapText="1"/>
    </xf>
    <xf numFmtId="3" fontId="12" fillId="0" borderId="19" xfId="1" applyNumberFormat="1" applyFont="1" applyFill="1" applyBorder="1" applyAlignment="1">
      <alignment horizontal="center" vertical="top" wrapText="1"/>
    </xf>
    <xf numFmtId="3" fontId="4" fillId="0" borderId="19" xfId="1" applyNumberFormat="1" applyFont="1" applyFill="1" applyBorder="1" applyAlignment="1">
      <alignment horizontal="center" vertical="top" wrapText="1"/>
    </xf>
    <xf numFmtId="0" fontId="0" fillId="0" borderId="20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14" fillId="0" borderId="14" xfId="0" applyFont="1" applyFill="1" applyBorder="1" applyAlignment="1">
      <alignment horizontal="center" vertical="top"/>
    </xf>
    <xf numFmtId="0" fontId="0" fillId="0" borderId="14" xfId="0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vertical="top" wrapText="1"/>
    </xf>
    <xf numFmtId="165" fontId="0" fillId="0" borderId="0" xfId="0" applyNumberFormat="1" applyFont="1" applyFill="1"/>
    <xf numFmtId="165" fontId="8" fillId="0" borderId="3" xfId="0" applyNumberFormat="1" applyFont="1" applyFill="1" applyBorder="1" applyAlignment="1">
      <alignment horizontal="center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6" fontId="4" fillId="0" borderId="0" xfId="0" applyNumberFormat="1" applyFont="1" applyFill="1" applyAlignment="1">
      <alignment horizont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0" fillId="0" borderId="0" xfId="0" applyNumberFormat="1" applyFont="1" applyFill="1"/>
    <xf numFmtId="1" fontId="4" fillId="0" borderId="10" xfId="0" applyNumberFormat="1" applyFont="1" applyFill="1" applyBorder="1" applyAlignment="1">
      <alignment horizontal="center" vertical="top" wrapText="1"/>
    </xf>
    <xf numFmtId="1" fontId="4" fillId="0" borderId="10" xfId="0" applyNumberFormat="1" applyFont="1" applyFill="1" applyBorder="1" applyAlignment="1">
      <alignment vertical="top" wrapText="1"/>
    </xf>
    <xf numFmtId="165" fontId="8" fillId="2" borderId="3" xfId="0" applyNumberFormat="1" applyFont="1" applyFill="1" applyBorder="1" applyAlignment="1">
      <alignment horizontal="center" vertical="top" wrapText="1"/>
    </xf>
    <xf numFmtId="165" fontId="8" fillId="0" borderId="18" xfId="0" applyNumberFormat="1" applyFont="1" applyFill="1" applyBorder="1" applyAlignment="1">
      <alignment horizontal="center" vertical="top" wrapText="1"/>
    </xf>
    <xf numFmtId="165" fontId="8" fillId="0" borderId="13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12" fillId="0" borderId="1" xfId="1" applyNumberFormat="1" applyFont="1" applyFill="1" applyBorder="1" applyAlignment="1">
      <alignment horizontal="center" vertical="top" wrapText="1"/>
    </xf>
    <xf numFmtId="1" fontId="4" fillId="0" borderId="1" xfId="1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165" fontId="4" fillId="0" borderId="19" xfId="0" applyNumberFormat="1" applyFont="1" applyFill="1" applyBorder="1" applyAlignment="1">
      <alignment horizontal="center" vertical="top" wrapText="1"/>
    </xf>
    <xf numFmtId="165" fontId="4" fillId="0" borderId="14" xfId="0" applyNumberFormat="1" applyFont="1" applyFill="1" applyBorder="1" applyAlignment="1">
      <alignment horizontal="center" vertical="top" wrapText="1"/>
    </xf>
    <xf numFmtId="165" fontId="8" fillId="0" borderId="19" xfId="1" applyNumberFormat="1" applyFont="1" applyFill="1" applyBorder="1" applyAlignment="1">
      <alignment horizontal="center" vertical="top" wrapText="1"/>
    </xf>
    <xf numFmtId="165" fontId="8" fillId="0" borderId="14" xfId="1" applyNumberFormat="1" applyFont="1" applyFill="1" applyBorder="1" applyAlignment="1">
      <alignment horizontal="center" vertical="top" wrapText="1"/>
    </xf>
    <xf numFmtId="165" fontId="4" fillId="0" borderId="19" xfId="1" applyNumberFormat="1" applyFont="1" applyFill="1" applyBorder="1" applyAlignment="1">
      <alignment horizontal="center" vertical="top" wrapText="1"/>
    </xf>
    <xf numFmtId="165" fontId="4" fillId="0" borderId="14" xfId="1" applyNumberFormat="1" applyFont="1" applyFill="1" applyBorder="1" applyAlignment="1">
      <alignment horizontal="center" vertical="top" wrapText="1"/>
    </xf>
    <xf numFmtId="165" fontId="0" fillId="0" borderId="19" xfId="0" applyNumberFormat="1" applyFont="1" applyFill="1" applyBorder="1"/>
    <xf numFmtId="165" fontId="8" fillId="0" borderId="19" xfId="0" applyNumberFormat="1" applyFont="1" applyFill="1" applyBorder="1" applyAlignment="1">
      <alignment horizontal="center" vertical="top" wrapText="1"/>
    </xf>
    <xf numFmtId="165" fontId="8" fillId="0" borderId="14" xfId="0" applyNumberFormat="1" applyFont="1" applyFill="1" applyBorder="1" applyAlignment="1">
      <alignment horizontal="center" vertical="top" wrapText="1"/>
    </xf>
    <xf numFmtId="164" fontId="11" fillId="0" borderId="19" xfId="0" applyNumberFormat="1" applyFont="1" applyFill="1" applyBorder="1" applyAlignment="1">
      <alignment horizontal="center" vertical="top"/>
    </xf>
    <xf numFmtId="165" fontId="11" fillId="0" borderId="14" xfId="0" applyNumberFormat="1" applyFont="1" applyFill="1" applyBorder="1" applyAlignment="1">
      <alignment horizontal="center" vertical="top"/>
    </xf>
    <xf numFmtId="0" fontId="12" fillId="0" borderId="14" xfId="0" applyFont="1" applyFill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center"/>
    </xf>
    <xf numFmtId="165" fontId="11" fillId="0" borderId="14" xfId="0" applyNumberFormat="1" applyFont="1" applyFill="1" applyBorder="1" applyAlignment="1">
      <alignment horizontal="center"/>
    </xf>
    <xf numFmtId="165" fontId="11" fillId="0" borderId="19" xfId="0" applyNumberFormat="1" applyFont="1" applyFill="1" applyBorder="1" applyAlignment="1">
      <alignment horizontal="center" vertical="top"/>
    </xf>
    <xf numFmtId="1" fontId="5" fillId="0" borderId="1" xfId="0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vertical="top" wrapText="1"/>
    </xf>
    <xf numFmtId="0" fontId="11" fillId="0" borderId="14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 wrapText="1"/>
    </xf>
    <xf numFmtId="1" fontId="3" fillId="0" borderId="10" xfId="0" applyNumberFormat="1" applyFont="1" applyFill="1" applyBorder="1" applyAlignment="1">
      <alignment horizontal="center" vertical="top" wrapText="1"/>
    </xf>
    <xf numFmtId="0" fontId="3" fillId="0" borderId="10" xfId="0" applyNumberFormat="1" applyFont="1" applyFill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" fontId="11" fillId="0" borderId="14" xfId="0" applyNumberFormat="1" applyFont="1" applyFill="1" applyBorder="1" applyAlignment="1">
      <alignment horizontal="center"/>
    </xf>
    <xf numFmtId="1" fontId="0" fillId="0" borderId="19" xfId="0" applyNumberFormat="1" applyFont="1" applyFill="1" applyBorder="1" applyAlignment="1">
      <alignment horizontal="center"/>
    </xf>
    <xf numFmtId="3" fontId="0" fillId="0" borderId="19" xfId="0" applyNumberFormat="1" applyFont="1" applyFill="1" applyBorder="1" applyAlignment="1">
      <alignment horizontal="center" vertical="top"/>
    </xf>
    <xf numFmtId="166" fontId="0" fillId="2" borderId="0" xfId="0" applyNumberFormat="1" applyFont="1" applyFill="1"/>
    <xf numFmtId="0" fontId="3" fillId="2" borderId="10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165" fontId="8" fillId="2" borderId="1" xfId="1" applyNumberFormat="1" applyFont="1" applyFill="1" applyBorder="1" applyAlignment="1">
      <alignment horizontal="center" vertical="top" wrapText="1"/>
    </xf>
    <xf numFmtId="165" fontId="4" fillId="2" borderId="1" xfId="1" applyNumberFormat="1" applyFont="1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top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top" wrapText="1"/>
    </xf>
    <xf numFmtId="1" fontId="4" fillId="2" borderId="1" xfId="1" applyNumberFormat="1" applyFont="1" applyFill="1" applyBorder="1" applyAlignment="1">
      <alignment horizontal="center" vertical="top" wrapText="1"/>
    </xf>
    <xf numFmtId="1" fontId="4" fillId="2" borderId="10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5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wrapText="1"/>
    </xf>
    <xf numFmtId="164" fontId="4" fillId="0" borderId="4" xfId="0" applyNumberFormat="1" applyFont="1" applyFill="1" applyBorder="1" applyAlignment="1">
      <alignment horizontal="center" wrapText="1"/>
    </xf>
    <xf numFmtId="164" fontId="4" fillId="0" borderId="3" xfId="0" applyNumberFormat="1" applyFont="1" applyFill="1" applyBorder="1" applyAlignment="1">
      <alignment horizont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7" fillId="0" borderId="16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16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16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4" fillId="0" borderId="19" xfId="0" applyNumberFormat="1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0"/>
  <sheetViews>
    <sheetView tabSelected="1" view="pageBreakPreview" zoomScaleNormal="80" zoomScaleSheetLayoutView="100" workbookViewId="0">
      <pane xSplit="7" ySplit="5" topLeftCell="H6" activePane="bottomRight" state="frozen"/>
      <selection pane="topRight" activeCell="H1" sqref="H1"/>
      <selection pane="bottomLeft" activeCell="A6" sqref="A6"/>
      <selection pane="bottomRight" activeCell="O6" sqref="O6"/>
    </sheetView>
  </sheetViews>
  <sheetFormatPr defaultRowHeight="14.25" customHeight="1"/>
  <cols>
    <col min="1" max="1" width="8.42578125" style="1" customWidth="1"/>
    <col min="2" max="2" width="12.28515625" style="1" customWidth="1"/>
    <col min="3" max="3" width="10.28515625" style="1" customWidth="1"/>
    <col min="4" max="4" width="9.140625" style="1"/>
    <col min="5" max="5" width="7" style="1" customWidth="1"/>
    <col min="6" max="6" width="11.85546875" style="1" customWidth="1"/>
    <col min="7" max="7" width="9.140625" style="1"/>
    <col min="8" max="8" width="9.7109375" style="1" customWidth="1"/>
    <col min="9" max="9" width="10.140625" style="1" customWidth="1"/>
    <col min="10" max="10" width="9.85546875" style="59" customWidth="1"/>
    <col min="11" max="11" width="11" style="1" customWidth="1"/>
    <col min="12" max="12" width="10" style="1" customWidth="1"/>
    <col min="13" max="13" width="12.140625" style="67" customWidth="1"/>
    <col min="14" max="14" width="12" style="67" customWidth="1"/>
    <col min="15" max="16" width="11.85546875" style="67" customWidth="1"/>
    <col min="17" max="17" width="11.5703125" style="106" customWidth="1"/>
    <col min="18" max="18" width="10" style="1" customWidth="1"/>
    <col min="19" max="19" width="10.7109375" style="1" customWidth="1"/>
    <col min="20" max="20" width="12.140625" style="1" customWidth="1"/>
    <col min="21" max="16384" width="9.140625" style="1"/>
  </cols>
  <sheetData>
    <row r="1" spans="1:20" ht="14.25" customHeight="1">
      <c r="N1" s="152"/>
      <c r="O1" s="152"/>
      <c r="P1" s="152"/>
      <c r="Q1" s="152" t="s">
        <v>0</v>
      </c>
      <c r="R1" s="152"/>
      <c r="S1" s="152"/>
      <c r="T1" s="152"/>
    </row>
    <row r="2" spans="1:20" ht="14.25" customHeight="1">
      <c r="N2" s="151"/>
      <c r="O2" s="151"/>
      <c r="P2" s="151"/>
      <c r="Q2" s="165" t="s">
        <v>1</v>
      </c>
      <c r="R2" s="165"/>
      <c r="S2" s="165"/>
      <c r="T2" s="165"/>
    </row>
    <row r="3" spans="1:20" ht="13.5" customHeight="1">
      <c r="N3" s="65"/>
      <c r="O3" s="65"/>
      <c r="P3" s="65"/>
    </row>
    <row r="4" spans="1:20" ht="14.25" hidden="1" customHeight="1">
      <c r="A4" s="153" t="s">
        <v>2</v>
      </c>
      <c r="B4" s="163" t="s">
        <v>51</v>
      </c>
      <c r="C4" s="163" t="s">
        <v>52</v>
      </c>
      <c r="D4" s="155" t="s">
        <v>3</v>
      </c>
      <c r="E4" s="156"/>
      <c r="F4" s="156"/>
      <c r="G4" s="157"/>
      <c r="H4" s="167" t="s">
        <v>4</v>
      </c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8"/>
    </row>
    <row r="5" spans="1:20" ht="27" customHeight="1" thickBot="1">
      <c r="A5" s="154"/>
      <c r="B5" s="164"/>
      <c r="C5" s="164"/>
      <c r="D5" s="18" t="s">
        <v>5</v>
      </c>
      <c r="E5" s="18" t="s">
        <v>6</v>
      </c>
      <c r="F5" s="18" t="s">
        <v>7</v>
      </c>
      <c r="G5" s="18" t="s">
        <v>8</v>
      </c>
      <c r="H5" s="97">
        <v>2015</v>
      </c>
      <c r="I5" s="97">
        <v>2016</v>
      </c>
      <c r="J5" s="98">
        <v>2017</v>
      </c>
      <c r="K5" s="97">
        <v>2018</v>
      </c>
      <c r="L5" s="97">
        <v>2019</v>
      </c>
      <c r="M5" s="99">
        <v>2020</v>
      </c>
      <c r="N5" s="99">
        <v>2021</v>
      </c>
      <c r="O5" s="99">
        <v>2022</v>
      </c>
      <c r="P5" s="99">
        <v>2023</v>
      </c>
      <c r="Q5" s="107">
        <v>2024</v>
      </c>
      <c r="R5" s="97">
        <v>2025</v>
      </c>
      <c r="S5" s="100">
        <v>2026</v>
      </c>
      <c r="T5" s="101">
        <v>2027</v>
      </c>
    </row>
    <row r="6" spans="1:20" s="2" customFormat="1" ht="29.25" customHeight="1">
      <c r="A6" s="158" t="s">
        <v>9</v>
      </c>
      <c r="B6" s="160" t="s">
        <v>70</v>
      </c>
      <c r="C6" s="15" t="s">
        <v>10</v>
      </c>
      <c r="D6" s="16" t="s">
        <v>11</v>
      </c>
      <c r="E6" s="16" t="s">
        <v>11</v>
      </c>
      <c r="F6" s="16" t="s">
        <v>11</v>
      </c>
      <c r="G6" s="16" t="s">
        <v>11</v>
      </c>
      <c r="H6" s="17">
        <f>H11+H20+H35</f>
        <v>3100.3121900000001</v>
      </c>
      <c r="I6" s="60">
        <f t="shared" ref="I6:T6" si="0">I11+I20+I35</f>
        <v>3604.57195</v>
      </c>
      <c r="J6" s="60">
        <f t="shared" si="0"/>
        <v>3898.41057</v>
      </c>
      <c r="K6" s="60">
        <f t="shared" si="0"/>
        <v>3722.4174000000003</v>
      </c>
      <c r="L6" s="70">
        <f t="shared" si="0"/>
        <v>4608.3366299999998</v>
      </c>
      <c r="M6" s="60">
        <f>M8+M9+M10</f>
        <v>27724.444500000005</v>
      </c>
      <c r="N6" s="60">
        <f t="shared" si="0"/>
        <v>10857.42769</v>
      </c>
      <c r="O6" s="60">
        <f t="shared" si="0"/>
        <v>12150.325999999999</v>
      </c>
      <c r="P6" s="60">
        <f t="shared" si="0"/>
        <v>12515.424929999999</v>
      </c>
      <c r="Q6" s="70">
        <f t="shared" si="0"/>
        <v>12156.183000000001</v>
      </c>
      <c r="R6" s="60">
        <f t="shared" si="0"/>
        <v>8219.0550000000003</v>
      </c>
      <c r="S6" s="71">
        <f t="shared" si="0"/>
        <v>5958.3029999999999</v>
      </c>
      <c r="T6" s="72">
        <f t="shared" si="0"/>
        <v>6100.18</v>
      </c>
    </row>
    <row r="7" spans="1:20" ht="14.25" customHeight="1">
      <c r="A7" s="158"/>
      <c r="B7" s="160"/>
      <c r="C7" s="162" t="s">
        <v>12</v>
      </c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44"/>
      <c r="T7" s="53"/>
    </row>
    <row r="8" spans="1:20" ht="36.75" customHeight="1">
      <c r="A8" s="158"/>
      <c r="B8" s="160"/>
      <c r="C8" s="38" t="s">
        <v>13</v>
      </c>
      <c r="D8" s="14" t="s">
        <v>14</v>
      </c>
      <c r="E8" s="14" t="s">
        <v>11</v>
      </c>
      <c r="F8" s="14" t="s">
        <v>11</v>
      </c>
      <c r="G8" s="14" t="s">
        <v>11</v>
      </c>
      <c r="H8" s="77">
        <f t="shared" ref="H8:T8" si="1">H12+H21+H36</f>
        <v>1093.3000000000002</v>
      </c>
      <c r="I8" s="64">
        <f t="shared" si="1"/>
        <v>980.52</v>
      </c>
      <c r="J8" s="64">
        <f t="shared" si="1"/>
        <v>1131.72</v>
      </c>
      <c r="K8" s="77">
        <f t="shared" si="1"/>
        <v>1171.9670000000001</v>
      </c>
      <c r="L8" s="77">
        <f t="shared" si="1"/>
        <v>1230.0509999999999</v>
      </c>
      <c r="M8" s="64">
        <f t="shared" si="1"/>
        <v>1389.4985000000001</v>
      </c>
      <c r="N8" s="64">
        <f t="shared" si="1"/>
        <v>1138.386</v>
      </c>
      <c r="O8" s="64">
        <f t="shared" si="1"/>
        <v>1994.5</v>
      </c>
      <c r="P8" s="64">
        <f t="shared" si="1"/>
        <v>2216.4560000000001</v>
      </c>
      <c r="Q8" s="77">
        <f t="shared" si="1"/>
        <v>1699.4369999999999</v>
      </c>
      <c r="R8" s="64">
        <f t="shared" si="1"/>
        <v>150</v>
      </c>
      <c r="S8" s="78">
        <f t="shared" si="1"/>
        <v>150</v>
      </c>
      <c r="T8" s="79">
        <f t="shared" si="1"/>
        <v>150</v>
      </c>
    </row>
    <row r="9" spans="1:20" ht="30.75" customHeight="1">
      <c r="A9" s="158"/>
      <c r="B9" s="160"/>
      <c r="C9" s="58" t="s">
        <v>75</v>
      </c>
      <c r="D9" s="14" t="s">
        <v>14</v>
      </c>
      <c r="E9" s="14" t="s">
        <v>11</v>
      </c>
      <c r="F9" s="14" t="s">
        <v>11</v>
      </c>
      <c r="G9" s="14" t="s">
        <v>11</v>
      </c>
      <c r="H9" s="77">
        <f>H22+H37</f>
        <v>2007.0121899999999</v>
      </c>
      <c r="I9" s="64">
        <f>I22+I37</f>
        <v>2624.05195</v>
      </c>
      <c r="J9" s="64">
        <f>J22+J37</f>
        <v>2766.6905699999998</v>
      </c>
      <c r="K9" s="77">
        <f>K22+K37</f>
        <v>2550.4504000000002</v>
      </c>
      <c r="L9" s="77">
        <f>L22+L37</f>
        <v>3136.8476300000002</v>
      </c>
      <c r="M9" s="64">
        <v>24071.097000000002</v>
      </c>
      <c r="N9" s="64">
        <f t="shared" ref="N9:T9" si="2">N22+N37</f>
        <v>9719.04169</v>
      </c>
      <c r="O9" s="64">
        <f t="shared" si="2"/>
        <v>10155.825999999999</v>
      </c>
      <c r="P9" s="64">
        <f t="shared" si="2"/>
        <v>10298.968929999999</v>
      </c>
      <c r="Q9" s="77">
        <f t="shared" si="2"/>
        <v>10456.745999999999</v>
      </c>
      <c r="R9" s="64">
        <f t="shared" si="2"/>
        <v>8069.0550000000003</v>
      </c>
      <c r="S9" s="78">
        <f t="shared" si="2"/>
        <v>5808.3029999999999</v>
      </c>
      <c r="T9" s="79">
        <f t="shared" si="2"/>
        <v>5950.18</v>
      </c>
    </row>
    <row r="10" spans="1:20" ht="77.25" customHeight="1">
      <c r="A10" s="159"/>
      <c r="B10" s="161"/>
      <c r="C10" s="38" t="s">
        <v>15</v>
      </c>
      <c r="D10" s="14" t="s">
        <v>14</v>
      </c>
      <c r="E10" s="14" t="s">
        <v>11</v>
      </c>
      <c r="F10" s="14" t="s">
        <v>11</v>
      </c>
      <c r="G10" s="14" t="s">
        <v>11</v>
      </c>
      <c r="H10" s="33">
        <f>H23</f>
        <v>0</v>
      </c>
      <c r="I10" s="8">
        <f t="shared" ref="I10:T10" si="3">I23</f>
        <v>0</v>
      </c>
      <c r="J10" s="73">
        <f t="shared" si="3"/>
        <v>0</v>
      </c>
      <c r="K10" s="33">
        <f t="shared" si="3"/>
        <v>0</v>
      </c>
      <c r="L10" s="77">
        <f t="shared" si="3"/>
        <v>241.43799999999999</v>
      </c>
      <c r="M10" s="64">
        <v>2263.8490000000002</v>
      </c>
      <c r="N10" s="73">
        <f t="shared" si="3"/>
        <v>0</v>
      </c>
      <c r="O10" s="73">
        <f t="shared" si="3"/>
        <v>0</v>
      </c>
      <c r="P10" s="73">
        <f t="shared" si="3"/>
        <v>0</v>
      </c>
      <c r="Q10" s="108">
        <f t="shared" si="3"/>
        <v>0</v>
      </c>
      <c r="R10" s="8">
        <f t="shared" si="3"/>
        <v>0</v>
      </c>
      <c r="S10" s="46">
        <f t="shared" si="3"/>
        <v>0</v>
      </c>
      <c r="T10" s="19">
        <f t="shared" si="3"/>
        <v>0</v>
      </c>
    </row>
    <row r="11" spans="1:20" s="2" customFormat="1" ht="62.25" customHeight="1">
      <c r="A11" s="146" t="s">
        <v>16</v>
      </c>
      <c r="B11" s="13" t="s">
        <v>65</v>
      </c>
      <c r="C11" s="3" t="s">
        <v>17</v>
      </c>
      <c r="D11" s="4" t="s">
        <v>11</v>
      </c>
      <c r="E11" s="4" t="s">
        <v>11</v>
      </c>
      <c r="F11" s="4" t="s">
        <v>11</v>
      </c>
      <c r="G11" s="4" t="s">
        <v>11</v>
      </c>
      <c r="H11" s="61">
        <f t="shared" ref="H11:T11" si="4">H12</f>
        <v>30</v>
      </c>
      <c r="I11" s="61">
        <f>I12</f>
        <v>30</v>
      </c>
      <c r="J11" s="61">
        <f t="shared" si="4"/>
        <v>59.5</v>
      </c>
      <c r="K11" s="61">
        <f t="shared" si="4"/>
        <v>85</v>
      </c>
      <c r="L11" s="61">
        <f t="shared" si="4"/>
        <v>105</v>
      </c>
      <c r="M11" s="61">
        <f t="shared" si="4"/>
        <v>150</v>
      </c>
      <c r="N11" s="61">
        <f t="shared" si="4"/>
        <v>115.75</v>
      </c>
      <c r="O11" s="61">
        <f t="shared" si="4"/>
        <v>100</v>
      </c>
      <c r="P11" s="61">
        <f t="shared" si="4"/>
        <v>124</v>
      </c>
      <c r="Q11" s="109">
        <f t="shared" si="4"/>
        <v>100</v>
      </c>
      <c r="R11" s="61">
        <f t="shared" si="4"/>
        <v>70</v>
      </c>
      <c r="S11" s="80">
        <f t="shared" si="4"/>
        <v>70</v>
      </c>
      <c r="T11" s="81">
        <f t="shared" si="4"/>
        <v>70</v>
      </c>
    </row>
    <row r="12" spans="1:20" ht="38.25" customHeight="1">
      <c r="A12" s="146"/>
      <c r="B12" s="39"/>
      <c r="C12" s="38" t="s">
        <v>18</v>
      </c>
      <c r="D12" s="14" t="s">
        <v>14</v>
      </c>
      <c r="E12" s="14" t="s">
        <v>11</v>
      </c>
      <c r="F12" s="14" t="s">
        <v>11</v>
      </c>
      <c r="G12" s="14" t="s">
        <v>11</v>
      </c>
      <c r="H12" s="62">
        <f t="shared" ref="H12:T12" si="5">H13</f>
        <v>30</v>
      </c>
      <c r="I12" s="62">
        <f>I13</f>
        <v>30</v>
      </c>
      <c r="J12" s="62">
        <f>J13</f>
        <v>59.5</v>
      </c>
      <c r="K12" s="62">
        <f t="shared" si="5"/>
        <v>85</v>
      </c>
      <c r="L12" s="62">
        <f t="shared" si="5"/>
        <v>105</v>
      </c>
      <c r="M12" s="62">
        <f t="shared" si="5"/>
        <v>150</v>
      </c>
      <c r="N12" s="62">
        <f t="shared" si="5"/>
        <v>115.75</v>
      </c>
      <c r="O12" s="62">
        <f t="shared" si="5"/>
        <v>100</v>
      </c>
      <c r="P12" s="62">
        <f t="shared" si="5"/>
        <v>124</v>
      </c>
      <c r="Q12" s="110">
        <f t="shared" si="5"/>
        <v>100</v>
      </c>
      <c r="R12" s="62">
        <f t="shared" si="5"/>
        <v>70</v>
      </c>
      <c r="S12" s="82">
        <f t="shared" si="5"/>
        <v>70</v>
      </c>
      <c r="T12" s="83">
        <f t="shared" si="5"/>
        <v>70</v>
      </c>
    </row>
    <row r="13" spans="1:20" ht="44.25" customHeight="1">
      <c r="A13" s="142" t="s">
        <v>19</v>
      </c>
      <c r="B13" s="148" t="s">
        <v>66</v>
      </c>
      <c r="C13" s="38" t="s">
        <v>20</v>
      </c>
      <c r="D13" s="35" t="s">
        <v>11</v>
      </c>
      <c r="E13" s="35" t="s">
        <v>11</v>
      </c>
      <c r="F13" s="35" t="s">
        <v>11</v>
      </c>
      <c r="G13" s="35" t="s">
        <v>11</v>
      </c>
      <c r="H13" s="62">
        <f>H14</f>
        <v>30</v>
      </c>
      <c r="I13" s="62">
        <f>I14</f>
        <v>30</v>
      </c>
      <c r="J13" s="62">
        <f>J14</f>
        <v>59.5</v>
      </c>
      <c r="K13" s="62">
        <f t="shared" ref="K13:Q13" si="6">K14+K15</f>
        <v>85</v>
      </c>
      <c r="L13" s="62">
        <f t="shared" si="6"/>
        <v>105</v>
      </c>
      <c r="M13" s="62">
        <f t="shared" si="6"/>
        <v>150</v>
      </c>
      <c r="N13" s="62">
        <f t="shared" si="6"/>
        <v>115.75</v>
      </c>
      <c r="O13" s="62">
        <f t="shared" si="6"/>
        <v>100</v>
      </c>
      <c r="P13" s="62">
        <f t="shared" si="6"/>
        <v>124</v>
      </c>
      <c r="Q13" s="110">
        <f t="shared" si="6"/>
        <v>100</v>
      </c>
      <c r="R13" s="62">
        <f>R14</f>
        <v>70</v>
      </c>
      <c r="S13" s="82">
        <f>S14+S15</f>
        <v>70</v>
      </c>
      <c r="T13" s="82">
        <f>T14+T15</f>
        <v>70</v>
      </c>
    </row>
    <row r="14" spans="1:20" ht="14.25" customHeight="1">
      <c r="A14" s="142"/>
      <c r="B14" s="148"/>
      <c r="C14" s="116" t="s">
        <v>18</v>
      </c>
      <c r="D14" s="129" t="s">
        <v>49</v>
      </c>
      <c r="E14" s="129" t="s">
        <v>53</v>
      </c>
      <c r="F14" s="35" t="s">
        <v>21</v>
      </c>
      <c r="G14" s="8">
        <v>200</v>
      </c>
      <c r="H14" s="62">
        <v>30</v>
      </c>
      <c r="I14" s="62">
        <v>30</v>
      </c>
      <c r="J14" s="62">
        <v>59.5</v>
      </c>
      <c r="K14" s="62">
        <v>65</v>
      </c>
      <c r="L14" s="62">
        <v>85</v>
      </c>
      <c r="M14" s="62">
        <v>100</v>
      </c>
      <c r="N14" s="62">
        <v>65.75</v>
      </c>
      <c r="O14" s="62">
        <v>100</v>
      </c>
      <c r="P14" s="62">
        <v>124</v>
      </c>
      <c r="Q14" s="110">
        <v>100</v>
      </c>
      <c r="R14" s="62">
        <v>70</v>
      </c>
      <c r="S14" s="84">
        <v>70</v>
      </c>
      <c r="T14" s="54">
        <v>70</v>
      </c>
    </row>
    <row r="15" spans="1:20" ht="33" customHeight="1">
      <c r="A15" s="142"/>
      <c r="B15" s="148"/>
      <c r="C15" s="116"/>
      <c r="D15" s="131"/>
      <c r="E15" s="131"/>
      <c r="F15" s="35" t="s">
        <v>21</v>
      </c>
      <c r="G15" s="8">
        <v>300</v>
      </c>
      <c r="H15" s="8">
        <v>0</v>
      </c>
      <c r="I15" s="8">
        <v>0</v>
      </c>
      <c r="J15" s="73">
        <v>0</v>
      </c>
      <c r="K15" s="6">
        <v>20</v>
      </c>
      <c r="L15" s="6">
        <v>20</v>
      </c>
      <c r="M15" s="62">
        <v>50</v>
      </c>
      <c r="N15" s="62">
        <v>50</v>
      </c>
      <c r="O15" s="64">
        <v>0</v>
      </c>
      <c r="P15" s="64">
        <v>0</v>
      </c>
      <c r="Q15" s="77">
        <v>0</v>
      </c>
      <c r="R15" s="8">
        <v>0</v>
      </c>
      <c r="S15" s="46">
        <v>0</v>
      </c>
      <c r="T15" s="46">
        <v>0</v>
      </c>
    </row>
    <row r="16" spans="1:20" ht="39" customHeight="1">
      <c r="A16" s="142" t="s">
        <v>22</v>
      </c>
      <c r="B16" s="148" t="s">
        <v>64</v>
      </c>
      <c r="C16" s="38" t="s">
        <v>20</v>
      </c>
      <c r="D16" s="35" t="s">
        <v>11</v>
      </c>
      <c r="E16" s="35" t="s">
        <v>11</v>
      </c>
      <c r="F16" s="14" t="s">
        <v>11</v>
      </c>
      <c r="G16" s="35" t="s">
        <v>11</v>
      </c>
      <c r="H16" s="8">
        <v>0</v>
      </c>
      <c r="I16" s="8">
        <v>0</v>
      </c>
      <c r="J16" s="73">
        <v>0</v>
      </c>
      <c r="K16" s="8">
        <v>0</v>
      </c>
      <c r="L16" s="8">
        <v>0</v>
      </c>
      <c r="M16" s="73">
        <v>0</v>
      </c>
      <c r="N16" s="73">
        <v>0</v>
      </c>
      <c r="O16" s="73">
        <v>0</v>
      </c>
      <c r="P16" s="73">
        <v>0</v>
      </c>
      <c r="Q16" s="108">
        <v>0</v>
      </c>
      <c r="R16" s="8">
        <v>0</v>
      </c>
      <c r="S16" s="46">
        <v>0</v>
      </c>
      <c r="T16" s="46">
        <v>0</v>
      </c>
    </row>
    <row r="17" spans="1:20" ht="39.75" customHeight="1">
      <c r="A17" s="142"/>
      <c r="B17" s="149"/>
      <c r="C17" s="38" t="s">
        <v>18</v>
      </c>
      <c r="D17" s="35" t="s">
        <v>46</v>
      </c>
      <c r="E17" s="35" t="s">
        <v>46</v>
      </c>
      <c r="F17" s="14" t="s">
        <v>46</v>
      </c>
      <c r="G17" s="35" t="s">
        <v>46</v>
      </c>
      <c r="H17" s="8">
        <v>0</v>
      </c>
      <c r="I17" s="8">
        <v>0</v>
      </c>
      <c r="J17" s="73">
        <v>0</v>
      </c>
      <c r="K17" s="8">
        <v>0</v>
      </c>
      <c r="L17" s="8">
        <v>0</v>
      </c>
      <c r="M17" s="73">
        <v>0</v>
      </c>
      <c r="N17" s="73">
        <v>0</v>
      </c>
      <c r="O17" s="73">
        <v>0</v>
      </c>
      <c r="P17" s="73">
        <v>0</v>
      </c>
      <c r="Q17" s="108">
        <v>0</v>
      </c>
      <c r="R17" s="8">
        <v>0</v>
      </c>
      <c r="S17" s="46">
        <v>0</v>
      </c>
      <c r="T17" s="46">
        <v>0</v>
      </c>
    </row>
    <row r="18" spans="1:20" ht="35.25" customHeight="1">
      <c r="A18" s="150" t="s">
        <v>23</v>
      </c>
      <c r="B18" s="148" t="s">
        <v>63</v>
      </c>
      <c r="C18" s="38" t="s">
        <v>20</v>
      </c>
      <c r="D18" s="35" t="s">
        <v>11</v>
      </c>
      <c r="E18" s="35" t="s">
        <v>11</v>
      </c>
      <c r="F18" s="14" t="s">
        <v>11</v>
      </c>
      <c r="G18" s="35" t="s">
        <v>11</v>
      </c>
      <c r="H18" s="8">
        <v>0</v>
      </c>
      <c r="I18" s="8">
        <v>0</v>
      </c>
      <c r="J18" s="73">
        <v>0</v>
      </c>
      <c r="K18" s="8">
        <v>0</v>
      </c>
      <c r="L18" s="8">
        <v>0</v>
      </c>
      <c r="M18" s="73">
        <v>0</v>
      </c>
      <c r="N18" s="73">
        <v>0</v>
      </c>
      <c r="O18" s="73">
        <v>0</v>
      </c>
      <c r="P18" s="73">
        <v>0</v>
      </c>
      <c r="Q18" s="108">
        <v>0</v>
      </c>
      <c r="R18" s="8">
        <v>0</v>
      </c>
      <c r="S18" s="46">
        <v>0</v>
      </c>
      <c r="T18" s="46">
        <v>0</v>
      </c>
    </row>
    <row r="19" spans="1:20" ht="44.25" customHeight="1">
      <c r="A19" s="150"/>
      <c r="B19" s="148"/>
      <c r="C19" s="38" t="s">
        <v>18</v>
      </c>
      <c r="D19" s="35" t="s">
        <v>11</v>
      </c>
      <c r="E19" s="35" t="s">
        <v>11</v>
      </c>
      <c r="F19" s="14" t="s">
        <v>11</v>
      </c>
      <c r="G19" s="35" t="s">
        <v>11</v>
      </c>
      <c r="H19" s="8">
        <v>0</v>
      </c>
      <c r="I19" s="8">
        <v>0</v>
      </c>
      <c r="J19" s="73">
        <v>0</v>
      </c>
      <c r="K19" s="8">
        <v>0</v>
      </c>
      <c r="L19" s="8">
        <v>0</v>
      </c>
      <c r="M19" s="73">
        <v>0</v>
      </c>
      <c r="N19" s="73">
        <v>0</v>
      </c>
      <c r="O19" s="73">
        <v>0</v>
      </c>
      <c r="P19" s="73">
        <v>0</v>
      </c>
      <c r="Q19" s="108">
        <v>0</v>
      </c>
      <c r="R19" s="8">
        <v>0</v>
      </c>
      <c r="S19" s="46">
        <v>0</v>
      </c>
      <c r="T19" s="46">
        <v>0</v>
      </c>
    </row>
    <row r="20" spans="1:20" s="2" customFormat="1" ht="14.25" customHeight="1">
      <c r="A20" s="146" t="s">
        <v>24</v>
      </c>
      <c r="B20" s="147" t="s">
        <v>67</v>
      </c>
      <c r="C20" s="3" t="s">
        <v>17</v>
      </c>
      <c r="D20" s="5" t="s">
        <v>11</v>
      </c>
      <c r="E20" s="5" t="s">
        <v>11</v>
      </c>
      <c r="F20" s="4" t="s">
        <v>11</v>
      </c>
      <c r="G20" s="5" t="s">
        <v>11</v>
      </c>
      <c r="H20" s="5">
        <f>H21+H22+H23</f>
        <v>70</v>
      </c>
      <c r="I20" s="5">
        <f t="shared" ref="I20:O20" si="7">I21+I22+I23</f>
        <v>275.40800000000002</v>
      </c>
      <c r="J20" s="63">
        <f t="shared" si="7"/>
        <v>158.30000000000001</v>
      </c>
      <c r="K20" s="5">
        <f t="shared" si="7"/>
        <v>149.905</v>
      </c>
      <c r="L20" s="5">
        <f t="shared" si="7"/>
        <v>391.43799999999999</v>
      </c>
      <c r="M20" s="63">
        <f t="shared" si="7"/>
        <v>8883.7582899999998</v>
      </c>
      <c r="N20" s="63">
        <f t="shared" si="7"/>
        <v>7251.4407299999993</v>
      </c>
      <c r="O20" s="63">
        <f t="shared" si="7"/>
        <v>8359.65</v>
      </c>
      <c r="P20" s="63">
        <f t="shared" ref="P20:T20" si="8">P21+P22+P23</f>
        <v>8287.8089299999992</v>
      </c>
      <c r="Q20" s="111">
        <f t="shared" si="8"/>
        <v>8643.027</v>
      </c>
      <c r="R20" s="63">
        <f t="shared" si="8"/>
        <v>4929.1890000000003</v>
      </c>
      <c r="S20" s="85">
        <f t="shared" si="8"/>
        <v>3740.6369999999997</v>
      </c>
      <c r="T20" s="86">
        <f t="shared" si="8"/>
        <v>3862.1689999999999</v>
      </c>
    </row>
    <row r="21" spans="1:20" ht="14.25" customHeight="1">
      <c r="A21" s="146"/>
      <c r="B21" s="147"/>
      <c r="C21" s="38" t="s">
        <v>18</v>
      </c>
      <c r="D21" s="35" t="s">
        <v>11</v>
      </c>
      <c r="E21" s="35" t="s">
        <v>11</v>
      </c>
      <c r="F21" s="14" t="s">
        <v>11</v>
      </c>
      <c r="G21" s="35" t="s">
        <v>11</v>
      </c>
      <c r="H21" s="6">
        <f t="shared" ref="H21:O21" si="9">H24</f>
        <v>70</v>
      </c>
      <c r="I21" s="6">
        <f t="shared" si="9"/>
        <v>108</v>
      </c>
      <c r="J21" s="62">
        <f t="shared" si="9"/>
        <v>158.30000000000001</v>
      </c>
      <c r="K21" s="6">
        <f t="shared" si="9"/>
        <v>149.905</v>
      </c>
      <c r="L21" s="6">
        <f t="shared" si="9"/>
        <v>150</v>
      </c>
      <c r="M21" s="62">
        <f t="shared" si="9"/>
        <v>199.99850000000001</v>
      </c>
      <c r="N21" s="62">
        <f t="shared" si="9"/>
        <v>108.8</v>
      </c>
      <c r="O21" s="62">
        <f t="shared" si="9"/>
        <v>120</v>
      </c>
      <c r="P21" s="62">
        <f t="shared" ref="P21:T21" si="10">P24</f>
        <v>145</v>
      </c>
      <c r="Q21" s="110">
        <f t="shared" si="10"/>
        <v>150</v>
      </c>
      <c r="R21" s="62">
        <f t="shared" si="10"/>
        <v>80</v>
      </c>
      <c r="S21" s="82">
        <f t="shared" si="10"/>
        <v>80</v>
      </c>
      <c r="T21" s="83">
        <f t="shared" si="10"/>
        <v>80</v>
      </c>
    </row>
    <row r="22" spans="1:20" ht="14.25" customHeight="1">
      <c r="A22" s="146"/>
      <c r="B22" s="147"/>
      <c r="C22" s="38" t="s">
        <v>25</v>
      </c>
      <c r="D22" s="35" t="s">
        <v>11</v>
      </c>
      <c r="E22" s="35" t="s">
        <v>11</v>
      </c>
      <c r="F22" s="14" t="s">
        <v>11</v>
      </c>
      <c r="G22" s="35" t="s">
        <v>11</v>
      </c>
      <c r="H22" s="8">
        <f>H27</f>
        <v>0</v>
      </c>
      <c r="I22" s="35">
        <f t="shared" ref="I22:L22" si="11">I27</f>
        <v>167.40799999999999</v>
      </c>
      <c r="J22" s="73">
        <f t="shared" si="11"/>
        <v>0</v>
      </c>
      <c r="K22" s="8">
        <f t="shared" si="11"/>
        <v>0</v>
      </c>
      <c r="L22" s="8">
        <f t="shared" si="11"/>
        <v>0</v>
      </c>
      <c r="M22" s="64">
        <f>M28</f>
        <v>7354.6061900000004</v>
      </c>
      <c r="N22" s="64">
        <f>N28+N34</f>
        <v>7142.6407299999992</v>
      </c>
      <c r="O22" s="64">
        <f t="shared" ref="O22:T22" si="12">O28+O34</f>
        <v>8239.65</v>
      </c>
      <c r="P22" s="64">
        <f t="shared" si="12"/>
        <v>8142.8089300000001</v>
      </c>
      <c r="Q22" s="77">
        <f t="shared" si="12"/>
        <v>8493.027</v>
      </c>
      <c r="R22" s="64">
        <f t="shared" si="12"/>
        <v>4849.1890000000003</v>
      </c>
      <c r="S22" s="78">
        <f t="shared" si="12"/>
        <v>3660.6369999999997</v>
      </c>
      <c r="T22" s="79">
        <f t="shared" si="12"/>
        <v>3782.1689999999999</v>
      </c>
    </row>
    <row r="23" spans="1:20" ht="14.25" customHeight="1">
      <c r="A23" s="36"/>
      <c r="B23" s="39"/>
      <c r="C23" s="38" t="s">
        <v>15</v>
      </c>
      <c r="D23" s="35" t="s">
        <v>11</v>
      </c>
      <c r="E23" s="35" t="s">
        <v>11</v>
      </c>
      <c r="F23" s="14" t="s">
        <v>11</v>
      </c>
      <c r="G23" s="35" t="s">
        <v>11</v>
      </c>
      <c r="H23" s="8">
        <f>H28+H34</f>
        <v>0</v>
      </c>
      <c r="I23" s="8">
        <f t="shared" ref="I23:K23" si="13">I28+I34</f>
        <v>0</v>
      </c>
      <c r="J23" s="73">
        <f t="shared" si="13"/>
        <v>0</v>
      </c>
      <c r="K23" s="8">
        <f t="shared" si="13"/>
        <v>0</v>
      </c>
      <c r="L23" s="35">
        <f>L28+L34</f>
        <v>241.43799999999999</v>
      </c>
      <c r="M23" s="64">
        <f>M34</f>
        <v>1329.1536000000001</v>
      </c>
      <c r="N23" s="73">
        <v>0</v>
      </c>
      <c r="O23" s="73">
        <v>0</v>
      </c>
      <c r="P23" s="73">
        <v>0</v>
      </c>
      <c r="Q23" s="108">
        <v>0</v>
      </c>
      <c r="R23" s="8">
        <v>0</v>
      </c>
      <c r="S23" s="46">
        <v>0</v>
      </c>
      <c r="T23" s="55">
        <v>0</v>
      </c>
    </row>
    <row r="24" spans="1:20" ht="14.25" customHeight="1">
      <c r="A24" s="142" t="s">
        <v>26</v>
      </c>
      <c r="B24" s="148" t="s">
        <v>62</v>
      </c>
      <c r="C24" s="116" t="s">
        <v>18</v>
      </c>
      <c r="D24" s="38" t="s">
        <v>20</v>
      </c>
      <c r="E24" s="35" t="s">
        <v>11</v>
      </c>
      <c r="F24" s="14" t="s">
        <v>11</v>
      </c>
      <c r="G24" s="35" t="s">
        <v>11</v>
      </c>
      <c r="H24" s="6">
        <f>H25</f>
        <v>70</v>
      </c>
      <c r="I24" s="6">
        <f t="shared" ref="I24:T24" si="14">I25</f>
        <v>108</v>
      </c>
      <c r="J24" s="62">
        <f t="shared" si="14"/>
        <v>158.30000000000001</v>
      </c>
      <c r="K24" s="6">
        <f t="shared" si="14"/>
        <v>149.905</v>
      </c>
      <c r="L24" s="6">
        <f t="shared" si="14"/>
        <v>150</v>
      </c>
      <c r="M24" s="62">
        <f t="shared" si="14"/>
        <v>199.99850000000001</v>
      </c>
      <c r="N24" s="62">
        <f t="shared" si="14"/>
        <v>108.8</v>
      </c>
      <c r="O24" s="62">
        <f t="shared" si="14"/>
        <v>120</v>
      </c>
      <c r="P24" s="62">
        <f t="shared" si="14"/>
        <v>145</v>
      </c>
      <c r="Q24" s="110">
        <f t="shared" si="14"/>
        <v>150</v>
      </c>
      <c r="R24" s="6">
        <f t="shared" si="14"/>
        <v>80</v>
      </c>
      <c r="S24" s="47">
        <f t="shared" si="14"/>
        <v>80</v>
      </c>
      <c r="T24" s="20">
        <f t="shared" si="14"/>
        <v>80</v>
      </c>
    </row>
    <row r="25" spans="1:20" ht="44.25" customHeight="1">
      <c r="A25" s="142"/>
      <c r="B25" s="149"/>
      <c r="C25" s="116"/>
      <c r="D25" s="35" t="s">
        <v>49</v>
      </c>
      <c r="E25" s="8">
        <v>1101</v>
      </c>
      <c r="F25" s="35" t="s">
        <v>27</v>
      </c>
      <c r="G25" s="8">
        <v>200</v>
      </c>
      <c r="H25" s="6">
        <v>70</v>
      </c>
      <c r="I25" s="6">
        <v>108</v>
      </c>
      <c r="J25" s="62">
        <v>158.30000000000001</v>
      </c>
      <c r="K25" s="6">
        <v>149.905</v>
      </c>
      <c r="L25" s="6">
        <v>150</v>
      </c>
      <c r="M25" s="62">
        <v>199.99850000000001</v>
      </c>
      <c r="N25" s="62">
        <v>108.8</v>
      </c>
      <c r="O25" s="62">
        <v>120</v>
      </c>
      <c r="P25" s="62">
        <v>145</v>
      </c>
      <c r="Q25" s="110">
        <v>150</v>
      </c>
      <c r="R25" s="6">
        <v>80</v>
      </c>
      <c r="S25" s="87">
        <v>80</v>
      </c>
      <c r="T25" s="88">
        <v>80</v>
      </c>
    </row>
    <row r="26" spans="1:20" ht="14.25" customHeight="1">
      <c r="A26" s="142" t="s">
        <v>28</v>
      </c>
      <c r="B26" s="148" t="s">
        <v>61</v>
      </c>
      <c r="C26" s="116" t="s">
        <v>72</v>
      </c>
      <c r="D26" s="38" t="s">
        <v>20</v>
      </c>
      <c r="E26" s="35" t="s">
        <v>11</v>
      </c>
      <c r="F26" s="14" t="s">
        <v>11</v>
      </c>
      <c r="G26" s="35" t="s">
        <v>11</v>
      </c>
      <c r="H26" s="8">
        <f>H27</f>
        <v>0</v>
      </c>
      <c r="I26" s="35">
        <f t="shared" ref="I26:T26" si="15">I27</f>
        <v>167.40799999999999</v>
      </c>
      <c r="J26" s="73">
        <f t="shared" si="15"/>
        <v>0</v>
      </c>
      <c r="K26" s="8">
        <f t="shared" si="15"/>
        <v>0</v>
      </c>
      <c r="L26" s="8">
        <f t="shared" si="15"/>
        <v>0</v>
      </c>
      <c r="M26" s="73">
        <f t="shared" si="15"/>
        <v>0</v>
      </c>
      <c r="N26" s="73">
        <f t="shared" si="15"/>
        <v>0</v>
      </c>
      <c r="O26" s="73">
        <f t="shared" si="15"/>
        <v>0</v>
      </c>
      <c r="P26" s="73">
        <f t="shared" si="15"/>
        <v>0</v>
      </c>
      <c r="Q26" s="108">
        <f t="shared" si="15"/>
        <v>0</v>
      </c>
      <c r="R26" s="8">
        <f t="shared" si="15"/>
        <v>0</v>
      </c>
      <c r="S26" s="46">
        <f t="shared" si="15"/>
        <v>0</v>
      </c>
      <c r="T26" s="19">
        <f t="shared" si="15"/>
        <v>0</v>
      </c>
    </row>
    <row r="27" spans="1:20" ht="32.25" customHeight="1">
      <c r="A27" s="142"/>
      <c r="B27" s="149"/>
      <c r="C27" s="116"/>
      <c r="D27" s="35" t="s">
        <v>49</v>
      </c>
      <c r="E27" s="8" t="s">
        <v>71</v>
      </c>
      <c r="F27" s="32" t="s">
        <v>69</v>
      </c>
      <c r="G27" s="8">
        <v>200</v>
      </c>
      <c r="H27" s="8">
        <v>0</v>
      </c>
      <c r="I27" s="35">
        <v>167.40799999999999</v>
      </c>
      <c r="J27" s="73">
        <v>0</v>
      </c>
      <c r="K27" s="8">
        <v>0</v>
      </c>
      <c r="L27" s="8">
        <v>0</v>
      </c>
      <c r="M27" s="73">
        <v>0</v>
      </c>
      <c r="N27" s="73">
        <v>0</v>
      </c>
      <c r="O27" s="73">
        <v>0</v>
      </c>
      <c r="P27" s="73">
        <v>0</v>
      </c>
      <c r="Q27" s="108">
        <v>0</v>
      </c>
      <c r="R27" s="8">
        <v>0</v>
      </c>
      <c r="S27" s="46">
        <v>0</v>
      </c>
      <c r="T27" s="89">
        <v>0</v>
      </c>
    </row>
    <row r="28" spans="1:20" ht="45" customHeight="1">
      <c r="A28" s="142" t="s">
        <v>29</v>
      </c>
      <c r="B28" s="148" t="s">
        <v>59</v>
      </c>
      <c r="C28" s="118" t="s">
        <v>76</v>
      </c>
      <c r="D28" s="38" t="s">
        <v>20</v>
      </c>
      <c r="E28" s="14" t="s">
        <v>11</v>
      </c>
      <c r="F28" s="14" t="s">
        <v>11</v>
      </c>
      <c r="G28" s="14" t="s">
        <v>11</v>
      </c>
      <c r="H28" s="8">
        <f>H29+H33</f>
        <v>0</v>
      </c>
      <c r="I28" s="8">
        <f t="shared" ref="I28:T28" si="16">I29+I33</f>
        <v>0</v>
      </c>
      <c r="J28" s="73">
        <f t="shared" si="16"/>
        <v>0</v>
      </c>
      <c r="K28" s="8">
        <f t="shared" si="16"/>
        <v>0</v>
      </c>
      <c r="L28" s="35">
        <f t="shared" si="16"/>
        <v>241.43799999999999</v>
      </c>
      <c r="M28" s="64">
        <f t="shared" si="16"/>
        <v>7354.6061900000004</v>
      </c>
      <c r="N28" s="64">
        <f t="shared" si="16"/>
        <v>7142.6407299999992</v>
      </c>
      <c r="O28" s="64">
        <f t="shared" si="16"/>
        <v>8239.65</v>
      </c>
      <c r="P28" s="64">
        <f t="shared" si="16"/>
        <v>8142.8089300000001</v>
      </c>
      <c r="Q28" s="77">
        <f t="shared" si="16"/>
        <v>8493.027</v>
      </c>
      <c r="R28" s="64">
        <f t="shared" si="16"/>
        <v>4849.1890000000003</v>
      </c>
      <c r="S28" s="78">
        <f t="shared" si="16"/>
        <v>3660.6369999999997</v>
      </c>
      <c r="T28" s="79">
        <f t="shared" si="16"/>
        <v>3782.1689999999999</v>
      </c>
    </row>
    <row r="29" spans="1:20" ht="14.25" customHeight="1">
      <c r="A29" s="142"/>
      <c r="B29" s="149"/>
      <c r="C29" s="119"/>
      <c r="D29" s="129" t="s">
        <v>49</v>
      </c>
      <c r="E29" s="121" t="s">
        <v>71</v>
      </c>
      <c r="F29" s="121" t="s">
        <v>30</v>
      </c>
      <c r="G29" s="35" t="s">
        <v>50</v>
      </c>
      <c r="H29" s="8">
        <f>H30+H31+H32</f>
        <v>0</v>
      </c>
      <c r="I29" s="8">
        <f t="shared" ref="I29:T29" si="17">I30+I31+I32</f>
        <v>0</v>
      </c>
      <c r="J29" s="73">
        <f t="shared" si="17"/>
        <v>0</v>
      </c>
      <c r="K29" s="8">
        <f t="shared" si="17"/>
        <v>0</v>
      </c>
      <c r="L29" s="35">
        <f t="shared" si="17"/>
        <v>241.43799999999999</v>
      </c>
      <c r="M29" s="64">
        <f t="shared" si="17"/>
        <v>7301.3961900000004</v>
      </c>
      <c r="N29" s="64">
        <f t="shared" si="17"/>
        <v>7142.6407299999992</v>
      </c>
      <c r="O29" s="64">
        <f t="shared" si="17"/>
        <v>8239.65</v>
      </c>
      <c r="P29" s="64">
        <f t="shared" si="17"/>
        <v>8142.8089300000001</v>
      </c>
      <c r="Q29" s="77">
        <f t="shared" si="17"/>
        <v>8493.027</v>
      </c>
      <c r="R29" s="64">
        <f t="shared" si="17"/>
        <v>4849.1890000000003</v>
      </c>
      <c r="S29" s="78">
        <f t="shared" si="17"/>
        <v>3660.6369999999997</v>
      </c>
      <c r="T29" s="79">
        <f t="shared" si="17"/>
        <v>3782.1689999999999</v>
      </c>
    </row>
    <row r="30" spans="1:20" ht="14.25" customHeight="1">
      <c r="A30" s="142"/>
      <c r="B30" s="149"/>
      <c r="C30" s="119"/>
      <c r="D30" s="130"/>
      <c r="E30" s="122"/>
      <c r="F30" s="122"/>
      <c r="G30" s="8">
        <v>100</v>
      </c>
      <c r="H30" s="9">
        <v>0</v>
      </c>
      <c r="I30" s="9">
        <v>0</v>
      </c>
      <c r="J30" s="93">
        <v>0</v>
      </c>
      <c r="K30" s="9">
        <v>0</v>
      </c>
      <c r="L30" s="35">
        <v>139.24</v>
      </c>
      <c r="M30" s="64">
        <v>4237.7260100000003</v>
      </c>
      <c r="N30" s="62">
        <v>5985.9219999999996</v>
      </c>
      <c r="O30" s="62">
        <v>6816</v>
      </c>
      <c r="P30" s="62">
        <v>6705.1689299999998</v>
      </c>
      <c r="Q30" s="110">
        <v>6883.1080000000002</v>
      </c>
      <c r="R30" s="62">
        <v>3892</v>
      </c>
      <c r="S30" s="92">
        <v>2703.4479999999999</v>
      </c>
      <c r="T30" s="91">
        <v>2824.98</v>
      </c>
    </row>
    <row r="31" spans="1:20" ht="14.25" customHeight="1">
      <c r="A31" s="142"/>
      <c r="B31" s="149"/>
      <c r="C31" s="119"/>
      <c r="D31" s="130"/>
      <c r="E31" s="122"/>
      <c r="F31" s="122"/>
      <c r="G31" s="8">
        <v>200</v>
      </c>
      <c r="H31" s="9">
        <v>0</v>
      </c>
      <c r="I31" s="9">
        <v>0</v>
      </c>
      <c r="J31" s="93">
        <v>0</v>
      </c>
      <c r="K31" s="9">
        <v>0</v>
      </c>
      <c r="L31" s="35">
        <v>102.19799999999999</v>
      </c>
      <c r="M31" s="64">
        <v>3063.6701800000001</v>
      </c>
      <c r="N31" s="62">
        <v>1099.72973</v>
      </c>
      <c r="O31" s="62">
        <v>1301.9100000000001</v>
      </c>
      <c r="P31" s="62">
        <v>1318</v>
      </c>
      <c r="Q31" s="110">
        <v>1512.4190000000001</v>
      </c>
      <c r="R31" s="62">
        <v>860</v>
      </c>
      <c r="S31" s="92">
        <v>860</v>
      </c>
      <c r="T31" s="91">
        <v>860</v>
      </c>
    </row>
    <row r="32" spans="1:20" ht="14.25" customHeight="1">
      <c r="A32" s="142"/>
      <c r="B32" s="149"/>
      <c r="C32" s="119"/>
      <c r="D32" s="130"/>
      <c r="E32" s="122"/>
      <c r="F32" s="123"/>
      <c r="G32" s="8">
        <v>800</v>
      </c>
      <c r="H32" s="9">
        <v>0</v>
      </c>
      <c r="I32" s="9">
        <v>0</v>
      </c>
      <c r="J32" s="93">
        <v>0</v>
      </c>
      <c r="K32" s="9">
        <v>0</v>
      </c>
      <c r="L32" s="9">
        <v>0</v>
      </c>
      <c r="M32" s="73">
        <v>0</v>
      </c>
      <c r="N32" s="62">
        <v>56.988999999999997</v>
      </c>
      <c r="O32" s="62">
        <v>121.74</v>
      </c>
      <c r="P32" s="62">
        <v>119.64</v>
      </c>
      <c r="Q32" s="110">
        <v>97.5</v>
      </c>
      <c r="R32" s="6">
        <v>97.188999999999993</v>
      </c>
      <c r="S32" s="87">
        <v>97.188999999999993</v>
      </c>
      <c r="T32" s="90">
        <v>97.188999999999993</v>
      </c>
    </row>
    <row r="33" spans="1:20" ht="14.25" customHeight="1">
      <c r="A33" s="142"/>
      <c r="B33" s="149"/>
      <c r="C33" s="120"/>
      <c r="D33" s="131"/>
      <c r="E33" s="123"/>
      <c r="F33" s="42" t="s">
        <v>31</v>
      </c>
      <c r="G33" s="30">
        <v>200</v>
      </c>
      <c r="H33" s="10">
        <v>0</v>
      </c>
      <c r="I33" s="10">
        <v>0</v>
      </c>
      <c r="J33" s="74">
        <v>0</v>
      </c>
      <c r="K33" s="10">
        <v>0</v>
      </c>
      <c r="L33" s="10">
        <v>0</v>
      </c>
      <c r="M33" s="102">
        <v>53.21</v>
      </c>
      <c r="N33" s="74">
        <v>0</v>
      </c>
      <c r="O33" s="74">
        <v>0</v>
      </c>
      <c r="P33" s="74">
        <v>0</v>
      </c>
      <c r="Q33" s="112">
        <v>0</v>
      </c>
      <c r="R33" s="10">
        <v>0</v>
      </c>
      <c r="S33" s="49">
        <v>0</v>
      </c>
      <c r="T33" s="90">
        <v>0</v>
      </c>
    </row>
    <row r="34" spans="1:20" ht="93.75" customHeight="1">
      <c r="A34" s="40" t="s">
        <v>32</v>
      </c>
      <c r="B34" s="37" t="s">
        <v>60</v>
      </c>
      <c r="C34" s="38" t="s">
        <v>15</v>
      </c>
      <c r="D34" s="42" t="s">
        <v>49</v>
      </c>
      <c r="E34" s="30">
        <v>1101</v>
      </c>
      <c r="F34" s="42" t="s">
        <v>33</v>
      </c>
      <c r="G34" s="30">
        <v>400</v>
      </c>
      <c r="H34" s="10">
        <v>0</v>
      </c>
      <c r="I34" s="10">
        <v>0</v>
      </c>
      <c r="J34" s="74">
        <v>0</v>
      </c>
      <c r="K34" s="10">
        <v>0</v>
      </c>
      <c r="L34" s="10">
        <v>0</v>
      </c>
      <c r="M34" s="102">
        <v>1329.1536000000001</v>
      </c>
      <c r="N34" s="74">
        <v>0</v>
      </c>
      <c r="O34" s="74">
        <v>0</v>
      </c>
      <c r="P34" s="74">
        <v>0</v>
      </c>
      <c r="Q34" s="112">
        <v>0</v>
      </c>
      <c r="R34" s="10">
        <v>0</v>
      </c>
      <c r="S34" s="49">
        <v>0</v>
      </c>
      <c r="T34" s="90">
        <v>0</v>
      </c>
    </row>
    <row r="35" spans="1:20" s="2" customFormat="1" ht="23.25" customHeight="1">
      <c r="A35" s="146" t="s">
        <v>34</v>
      </c>
      <c r="B35" s="147" t="s">
        <v>68</v>
      </c>
      <c r="C35" s="3" t="s">
        <v>35</v>
      </c>
      <c r="D35" s="4" t="s">
        <v>11</v>
      </c>
      <c r="E35" s="4" t="s">
        <v>11</v>
      </c>
      <c r="F35" s="4" t="s">
        <v>11</v>
      </c>
      <c r="G35" s="4" t="s">
        <v>11</v>
      </c>
      <c r="H35" s="63">
        <f t="shared" ref="H35:T35" si="18">H36+H37</f>
        <v>3000.3121900000001</v>
      </c>
      <c r="I35" s="63">
        <f t="shared" si="18"/>
        <v>3299.1639500000001</v>
      </c>
      <c r="J35" s="63">
        <f t="shared" si="18"/>
        <v>3680.6105699999998</v>
      </c>
      <c r="K35" s="63">
        <f t="shared" si="18"/>
        <v>3487.5124000000001</v>
      </c>
      <c r="L35" s="63">
        <f t="shared" si="18"/>
        <v>4111.8986299999997</v>
      </c>
      <c r="M35" s="63">
        <f t="shared" si="18"/>
        <v>18690.68694</v>
      </c>
      <c r="N35" s="63">
        <f t="shared" si="18"/>
        <v>3490.2369600000002</v>
      </c>
      <c r="O35" s="63">
        <f t="shared" si="18"/>
        <v>3690.6759999999999</v>
      </c>
      <c r="P35" s="63">
        <f t="shared" si="18"/>
        <v>4103.616</v>
      </c>
      <c r="Q35" s="111">
        <f>Q36+Q37</f>
        <v>3413.1559999999999</v>
      </c>
      <c r="R35" s="5">
        <f t="shared" si="18"/>
        <v>3219.866</v>
      </c>
      <c r="S35" s="48">
        <f t="shared" si="18"/>
        <v>2147.6659999999997</v>
      </c>
      <c r="T35" s="21">
        <f t="shared" si="18"/>
        <v>2168.011</v>
      </c>
    </row>
    <row r="36" spans="1:20" ht="32.25" customHeight="1">
      <c r="A36" s="146"/>
      <c r="B36" s="147"/>
      <c r="C36" s="38" t="s">
        <v>36</v>
      </c>
      <c r="D36" s="31" t="s">
        <v>37</v>
      </c>
      <c r="E36" s="14" t="s">
        <v>11</v>
      </c>
      <c r="F36" s="14" t="s">
        <v>11</v>
      </c>
      <c r="G36" s="14" t="s">
        <v>11</v>
      </c>
      <c r="H36" s="64">
        <f>H39</f>
        <v>993.30000000000007</v>
      </c>
      <c r="I36" s="64">
        <f>I39</f>
        <v>842.52</v>
      </c>
      <c r="J36" s="64">
        <f t="shared" ref="J36:T36" si="19">J39</f>
        <v>913.92</v>
      </c>
      <c r="K36" s="64">
        <f t="shared" si="19"/>
        <v>937.06200000000001</v>
      </c>
      <c r="L36" s="64">
        <f t="shared" si="19"/>
        <v>975.05099999999993</v>
      </c>
      <c r="M36" s="64">
        <f t="shared" si="19"/>
        <v>1039.5</v>
      </c>
      <c r="N36" s="64">
        <f t="shared" si="19"/>
        <v>913.83600000000001</v>
      </c>
      <c r="O36" s="64">
        <f t="shared" si="19"/>
        <v>1774.5</v>
      </c>
      <c r="P36" s="64">
        <f t="shared" si="19"/>
        <v>1947.4560000000001</v>
      </c>
      <c r="Q36" s="77">
        <f>Q39</f>
        <v>1449.4369999999999</v>
      </c>
      <c r="R36" s="8">
        <f>R39</f>
        <v>0</v>
      </c>
      <c r="S36" s="46">
        <f>S39</f>
        <v>0</v>
      </c>
      <c r="T36" s="19">
        <f t="shared" si="19"/>
        <v>0</v>
      </c>
    </row>
    <row r="37" spans="1:20" ht="28.5" customHeight="1">
      <c r="A37" s="146"/>
      <c r="B37" s="147"/>
      <c r="C37" s="58" t="s">
        <v>74</v>
      </c>
      <c r="D37" s="31" t="s">
        <v>37</v>
      </c>
      <c r="E37" s="14" t="s">
        <v>11</v>
      </c>
      <c r="F37" s="14" t="s">
        <v>11</v>
      </c>
      <c r="G37" s="14" t="s">
        <v>11</v>
      </c>
      <c r="H37" s="64">
        <f>H42+H52+H50+H57+H58+H59</f>
        <v>2007.0121899999999</v>
      </c>
      <c r="I37" s="64">
        <f t="shared" ref="I37:T37" si="20">I42+I52+I50+I57+I58+I59</f>
        <v>2456.6439500000001</v>
      </c>
      <c r="J37" s="64">
        <f t="shared" si="20"/>
        <v>2766.6905699999998</v>
      </c>
      <c r="K37" s="64">
        <f t="shared" si="20"/>
        <v>2550.4504000000002</v>
      </c>
      <c r="L37" s="64">
        <f t="shared" si="20"/>
        <v>3136.8476300000002</v>
      </c>
      <c r="M37" s="64">
        <f>M42+M52+M50+M57+M58+M59</f>
        <v>17651.18694</v>
      </c>
      <c r="N37" s="64">
        <f t="shared" si="20"/>
        <v>2576.4009600000004</v>
      </c>
      <c r="O37" s="64">
        <f t="shared" si="20"/>
        <v>1916.1759999999999</v>
      </c>
      <c r="P37" s="64">
        <f t="shared" si="20"/>
        <v>2156.16</v>
      </c>
      <c r="Q37" s="77">
        <f>Q45+Q48+Q50+Q51</f>
        <v>1963.7190000000001</v>
      </c>
      <c r="R37" s="64">
        <f t="shared" si="20"/>
        <v>3219.866</v>
      </c>
      <c r="S37" s="78">
        <f t="shared" si="20"/>
        <v>2147.6659999999997</v>
      </c>
      <c r="T37" s="79">
        <f t="shared" si="20"/>
        <v>2168.011</v>
      </c>
    </row>
    <row r="38" spans="1:20" ht="33.75" customHeight="1">
      <c r="A38" s="142" t="s">
        <v>38</v>
      </c>
      <c r="B38" s="143" t="s">
        <v>57</v>
      </c>
      <c r="C38" s="38" t="s">
        <v>20</v>
      </c>
      <c r="D38" s="14" t="s">
        <v>11</v>
      </c>
      <c r="E38" s="14" t="s">
        <v>11</v>
      </c>
      <c r="F38" s="14" t="s">
        <v>11</v>
      </c>
      <c r="G38" s="14" t="s">
        <v>11</v>
      </c>
      <c r="H38" s="35">
        <f>H39+H42</f>
        <v>1602.1351500000001</v>
      </c>
      <c r="I38" s="35">
        <f t="shared" ref="I38:T38" si="21">I39+I42</f>
        <v>1587.72</v>
      </c>
      <c r="J38" s="57">
        <f t="shared" si="21"/>
        <v>1648.32</v>
      </c>
      <c r="K38" s="35">
        <f t="shared" si="21"/>
        <v>1680.6204</v>
      </c>
      <c r="L38" s="35">
        <f t="shared" si="21"/>
        <v>1733.211</v>
      </c>
      <c r="M38" s="64">
        <f t="shared" si="21"/>
        <v>1814.67</v>
      </c>
      <c r="N38" s="64">
        <f t="shared" si="21"/>
        <v>2007.2360000000001</v>
      </c>
      <c r="O38" s="64">
        <f t="shared" si="21"/>
        <v>2926.5</v>
      </c>
      <c r="P38" s="64">
        <f t="shared" si="21"/>
        <v>3172.1759999999999</v>
      </c>
      <c r="Q38" s="77">
        <f>Q42+Q50+Q51</f>
        <v>3568.9870000000001</v>
      </c>
      <c r="R38" s="64">
        <f>R39+R42</f>
        <v>2568.3359999999998</v>
      </c>
      <c r="S38" s="78">
        <f>S39+S42</f>
        <v>1695.1019999999999</v>
      </c>
      <c r="T38" s="79">
        <f t="shared" si="21"/>
        <v>1695.1019999999999</v>
      </c>
    </row>
    <row r="39" spans="1:20" ht="14.25" customHeight="1">
      <c r="A39" s="142"/>
      <c r="B39" s="144"/>
      <c r="C39" s="116" t="s">
        <v>13</v>
      </c>
      <c r="D39" s="38" t="s">
        <v>37</v>
      </c>
      <c r="E39" s="38" t="s">
        <v>11</v>
      </c>
      <c r="F39" s="14" t="s">
        <v>11</v>
      </c>
      <c r="G39" s="14" t="s">
        <v>11</v>
      </c>
      <c r="H39" s="35">
        <f>H40+H41</f>
        <v>993.30000000000007</v>
      </c>
      <c r="I39" s="35">
        <f t="shared" ref="I39:P39" si="22">I40+I41</f>
        <v>842.52</v>
      </c>
      <c r="J39" s="57">
        <f t="shared" si="22"/>
        <v>913.92</v>
      </c>
      <c r="K39" s="35">
        <f t="shared" si="22"/>
        <v>937.06200000000001</v>
      </c>
      <c r="L39" s="35">
        <f t="shared" si="22"/>
        <v>975.05099999999993</v>
      </c>
      <c r="M39" s="64">
        <f>M40+M41</f>
        <v>1039.5</v>
      </c>
      <c r="N39" s="64">
        <f t="shared" si="22"/>
        <v>913.83600000000001</v>
      </c>
      <c r="O39" s="64">
        <f t="shared" si="22"/>
        <v>1774.5</v>
      </c>
      <c r="P39" s="64">
        <f t="shared" si="22"/>
        <v>1947.4560000000001</v>
      </c>
      <c r="Q39" s="77">
        <f>Q40+Q41</f>
        <v>1449.4369999999999</v>
      </c>
      <c r="R39" s="8"/>
      <c r="S39" s="46">
        <f>S40+S41</f>
        <v>0</v>
      </c>
      <c r="T39" s="19">
        <f>T40+T41</f>
        <v>0</v>
      </c>
    </row>
    <row r="40" spans="1:20" ht="14.25" customHeight="1">
      <c r="A40" s="142"/>
      <c r="B40" s="144"/>
      <c r="C40" s="116"/>
      <c r="D40" s="133" t="s">
        <v>49</v>
      </c>
      <c r="E40" s="127" t="s">
        <v>54</v>
      </c>
      <c r="F40" s="35" t="s">
        <v>47</v>
      </c>
      <c r="G40" s="8">
        <v>300</v>
      </c>
      <c r="H40" s="35">
        <v>346.42331000000001</v>
      </c>
      <c r="I40" s="35">
        <v>195.72</v>
      </c>
      <c r="J40" s="57">
        <v>325.62</v>
      </c>
      <c r="K40" s="35">
        <v>335.66399999999999</v>
      </c>
      <c r="L40" s="35">
        <v>378.37799999999999</v>
      </c>
      <c r="M40" s="64">
        <v>409.5</v>
      </c>
      <c r="N40" s="64">
        <v>353.46359999999999</v>
      </c>
      <c r="O40" s="62">
        <v>682.5</v>
      </c>
      <c r="P40" s="62">
        <v>680.06399999999996</v>
      </c>
      <c r="Q40" s="110">
        <v>517.41499999999996</v>
      </c>
      <c r="R40" s="12">
        <v>0</v>
      </c>
      <c r="S40" s="105">
        <v>0</v>
      </c>
      <c r="T40" s="105">
        <v>0</v>
      </c>
    </row>
    <row r="41" spans="1:20" ht="14.25" customHeight="1">
      <c r="A41" s="142"/>
      <c r="B41" s="144"/>
      <c r="C41" s="116"/>
      <c r="D41" s="133"/>
      <c r="E41" s="128"/>
      <c r="F41" s="35" t="s">
        <v>39</v>
      </c>
      <c r="G41" s="8">
        <v>300</v>
      </c>
      <c r="H41" s="35">
        <v>646.87669000000005</v>
      </c>
      <c r="I41" s="35">
        <v>646.79999999999995</v>
      </c>
      <c r="J41" s="57">
        <v>588.29999999999995</v>
      </c>
      <c r="K41" s="35">
        <v>601.39800000000002</v>
      </c>
      <c r="L41" s="35">
        <v>596.673</v>
      </c>
      <c r="M41" s="64">
        <v>630</v>
      </c>
      <c r="N41" s="64">
        <v>560.37239999999997</v>
      </c>
      <c r="O41" s="62">
        <v>1092</v>
      </c>
      <c r="P41" s="62">
        <v>1267.3920000000001</v>
      </c>
      <c r="Q41" s="110">
        <v>932.02200000000005</v>
      </c>
      <c r="R41" s="6">
        <v>1162.8</v>
      </c>
      <c r="S41" s="47"/>
      <c r="T41" s="53"/>
    </row>
    <row r="42" spans="1:20" ht="14.25" customHeight="1">
      <c r="A42" s="142"/>
      <c r="B42" s="144"/>
      <c r="C42" s="116" t="s">
        <v>73</v>
      </c>
      <c r="D42" s="129" t="s">
        <v>48</v>
      </c>
      <c r="E42" s="127" t="s">
        <v>54</v>
      </c>
      <c r="F42" s="133" t="s">
        <v>11</v>
      </c>
      <c r="G42" s="133" t="s">
        <v>37</v>
      </c>
      <c r="H42" s="133">
        <f>H44+H47</f>
        <v>608.83515</v>
      </c>
      <c r="I42" s="133">
        <f>I44+I47</f>
        <v>745.2</v>
      </c>
      <c r="J42" s="141">
        <f t="shared" ref="J42:S42" si="23">J44+J47</f>
        <v>734.4</v>
      </c>
      <c r="K42" s="133">
        <f t="shared" si="23"/>
        <v>743.55840000000001</v>
      </c>
      <c r="L42" s="133">
        <f t="shared" si="23"/>
        <v>758.16000000000008</v>
      </c>
      <c r="M42" s="141">
        <f>M44+M47</f>
        <v>775.17000000000007</v>
      </c>
      <c r="N42" s="141">
        <f t="shared" si="23"/>
        <v>1093.4000000000001</v>
      </c>
      <c r="O42" s="141">
        <f t="shared" si="23"/>
        <v>1152</v>
      </c>
      <c r="P42" s="141">
        <f t="shared" si="23"/>
        <v>1224.7199999999998</v>
      </c>
      <c r="Q42" s="140">
        <f t="shared" si="23"/>
        <v>2588.0550000000003</v>
      </c>
      <c r="R42" s="133">
        <f>R44+R47</f>
        <v>2568.3359999999998</v>
      </c>
      <c r="S42" s="166">
        <f t="shared" si="23"/>
        <v>1695.1019999999999</v>
      </c>
      <c r="T42" s="169">
        <f t="shared" ref="T42" si="24">T44+T47</f>
        <v>1695.1019999999999</v>
      </c>
    </row>
    <row r="43" spans="1:20" ht="14.25" customHeight="1">
      <c r="A43" s="142"/>
      <c r="B43" s="144"/>
      <c r="C43" s="116"/>
      <c r="D43" s="130"/>
      <c r="E43" s="132"/>
      <c r="F43" s="133"/>
      <c r="G43" s="133"/>
      <c r="H43" s="133"/>
      <c r="I43" s="133"/>
      <c r="J43" s="141"/>
      <c r="K43" s="133"/>
      <c r="L43" s="133"/>
      <c r="M43" s="141"/>
      <c r="N43" s="141"/>
      <c r="O43" s="141"/>
      <c r="P43" s="141"/>
      <c r="Q43" s="140"/>
      <c r="R43" s="133"/>
      <c r="S43" s="166"/>
      <c r="T43" s="169"/>
    </row>
    <row r="44" spans="1:20" ht="14.25" customHeight="1">
      <c r="A44" s="142"/>
      <c r="B44" s="144"/>
      <c r="C44" s="116"/>
      <c r="D44" s="130"/>
      <c r="E44" s="132"/>
      <c r="F44" s="117" t="s">
        <v>47</v>
      </c>
      <c r="G44" s="35" t="s">
        <v>50</v>
      </c>
      <c r="H44" s="35">
        <f>H45+H46</f>
        <v>212.376</v>
      </c>
      <c r="I44" s="35">
        <f>I45+I46</f>
        <v>350.29700000000003</v>
      </c>
      <c r="J44" s="57">
        <f>J45+J46</f>
        <v>261.887</v>
      </c>
      <c r="K44" s="35">
        <f>K45+K46</f>
        <v>260.28399999999999</v>
      </c>
      <c r="L44" s="35">
        <f t="shared" ref="L44:T44" si="25">L45+L46</f>
        <v>237.417</v>
      </c>
      <c r="M44" s="64">
        <f t="shared" si="25"/>
        <v>297.13200000000001</v>
      </c>
      <c r="N44" s="64">
        <f t="shared" si="25"/>
        <v>429.41640000000001</v>
      </c>
      <c r="O44" s="64">
        <f t="shared" si="25"/>
        <v>458.83499999999998</v>
      </c>
      <c r="P44" s="64">
        <f t="shared" si="25"/>
        <v>398.476</v>
      </c>
      <c r="Q44" s="77">
        <f>Q45+Q48</f>
        <v>982.78700000000003</v>
      </c>
      <c r="R44" s="57">
        <f t="shared" si="25"/>
        <v>873.23400000000004</v>
      </c>
      <c r="S44" s="46">
        <f t="shared" si="25"/>
        <v>0</v>
      </c>
      <c r="T44" s="19">
        <f t="shared" si="25"/>
        <v>0</v>
      </c>
    </row>
    <row r="45" spans="1:20" ht="14.25" customHeight="1">
      <c r="A45" s="142"/>
      <c r="B45" s="144"/>
      <c r="C45" s="116"/>
      <c r="D45" s="130"/>
      <c r="E45" s="132"/>
      <c r="F45" s="117"/>
      <c r="G45" s="8">
        <v>200</v>
      </c>
      <c r="H45" s="35">
        <v>212.376</v>
      </c>
      <c r="I45" s="35">
        <v>350.29700000000003</v>
      </c>
      <c r="J45" s="57">
        <v>261.887</v>
      </c>
      <c r="K45" s="35">
        <v>260.28399999999999</v>
      </c>
      <c r="L45" s="35">
        <v>237.417</v>
      </c>
      <c r="M45" s="73">
        <v>0</v>
      </c>
      <c r="N45" s="64">
        <v>429.41640000000001</v>
      </c>
      <c r="O45" s="73">
        <v>0</v>
      </c>
      <c r="P45" s="64">
        <v>244.76900000000001</v>
      </c>
      <c r="Q45" s="77">
        <v>309.541</v>
      </c>
      <c r="R45" s="43">
        <v>442.92500000000001</v>
      </c>
      <c r="S45" s="46">
        <v>0</v>
      </c>
      <c r="T45" s="46">
        <v>0</v>
      </c>
    </row>
    <row r="46" spans="1:20" ht="14.25" customHeight="1">
      <c r="A46" s="142"/>
      <c r="B46" s="144"/>
      <c r="C46" s="116"/>
      <c r="D46" s="130"/>
      <c r="E46" s="132"/>
      <c r="F46" s="117"/>
      <c r="G46" s="8">
        <v>300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64">
        <v>297.13200000000001</v>
      </c>
      <c r="N46" s="73">
        <v>0</v>
      </c>
      <c r="O46" s="64">
        <v>458.83499999999998</v>
      </c>
      <c r="P46" s="64">
        <v>153.70699999999999</v>
      </c>
      <c r="Q46" s="77">
        <v>517.41499999999996</v>
      </c>
      <c r="R46" s="43">
        <v>430.30900000000003</v>
      </c>
      <c r="S46" s="46">
        <v>0</v>
      </c>
      <c r="T46" s="46">
        <v>0</v>
      </c>
    </row>
    <row r="47" spans="1:20" ht="14.25" customHeight="1">
      <c r="A47" s="142"/>
      <c r="B47" s="144"/>
      <c r="C47" s="116"/>
      <c r="D47" s="130"/>
      <c r="E47" s="132"/>
      <c r="F47" s="117" t="s">
        <v>39</v>
      </c>
      <c r="G47" s="35" t="s">
        <v>50</v>
      </c>
      <c r="H47" s="35">
        <f>H48+H49</f>
        <v>396.45915000000002</v>
      </c>
      <c r="I47" s="35">
        <f t="shared" ref="I47:T47" si="26">I48+I49</f>
        <v>394.90300000000002</v>
      </c>
      <c r="J47" s="57">
        <f t="shared" si="26"/>
        <v>472.51299999999998</v>
      </c>
      <c r="K47" s="35">
        <f t="shared" si="26"/>
        <v>483.27440000000001</v>
      </c>
      <c r="L47" s="35">
        <f t="shared" si="26"/>
        <v>520.74300000000005</v>
      </c>
      <c r="M47" s="64">
        <f t="shared" si="26"/>
        <v>478.03800000000001</v>
      </c>
      <c r="N47" s="64">
        <f t="shared" si="26"/>
        <v>663.98360000000002</v>
      </c>
      <c r="O47" s="64">
        <f t="shared" si="26"/>
        <v>693.16499999999996</v>
      </c>
      <c r="P47" s="64">
        <f t="shared" si="26"/>
        <v>826.24399999999991</v>
      </c>
      <c r="Q47" s="77">
        <f t="shared" si="26"/>
        <v>1605.268</v>
      </c>
      <c r="R47" s="35">
        <f t="shared" si="26"/>
        <v>1695.1019999999999</v>
      </c>
      <c r="S47" s="45">
        <f t="shared" si="26"/>
        <v>1695.1019999999999</v>
      </c>
      <c r="T47" s="34">
        <f t="shared" si="26"/>
        <v>1695.1019999999999</v>
      </c>
    </row>
    <row r="48" spans="1:20" ht="14.25" customHeight="1">
      <c r="A48" s="142"/>
      <c r="B48" s="144"/>
      <c r="C48" s="116"/>
      <c r="D48" s="130"/>
      <c r="E48" s="132"/>
      <c r="F48" s="117"/>
      <c r="G48" s="8">
        <v>200</v>
      </c>
      <c r="H48" s="35">
        <v>396.45915000000002</v>
      </c>
      <c r="I48" s="35">
        <v>394.90300000000002</v>
      </c>
      <c r="J48" s="57">
        <v>472.51299999999998</v>
      </c>
      <c r="K48" s="35">
        <v>483.27440000000001</v>
      </c>
      <c r="L48" s="35">
        <v>520.74300000000005</v>
      </c>
      <c r="M48" s="73">
        <v>0</v>
      </c>
      <c r="N48" s="64">
        <v>663.98360000000002</v>
      </c>
      <c r="O48" s="64">
        <v>0</v>
      </c>
      <c r="P48" s="64">
        <v>612.03099999999995</v>
      </c>
      <c r="Q48" s="77">
        <v>673.24599999999998</v>
      </c>
      <c r="R48" s="35">
        <v>859.79499999999996</v>
      </c>
      <c r="S48" s="45">
        <v>859.79499999999996</v>
      </c>
      <c r="T48" s="96">
        <v>859.79499999999996</v>
      </c>
    </row>
    <row r="49" spans="1:20" ht="14.25" customHeight="1">
      <c r="A49" s="142"/>
      <c r="B49" s="145"/>
      <c r="C49" s="116"/>
      <c r="D49" s="131"/>
      <c r="E49" s="128"/>
      <c r="F49" s="117"/>
      <c r="G49" s="8">
        <v>300</v>
      </c>
      <c r="H49" s="8">
        <v>0</v>
      </c>
      <c r="I49" s="8">
        <v>0</v>
      </c>
      <c r="J49" s="73">
        <v>0</v>
      </c>
      <c r="K49" s="8">
        <v>0</v>
      </c>
      <c r="L49" s="8">
        <v>0</v>
      </c>
      <c r="M49" s="64">
        <v>478.03800000000001</v>
      </c>
      <c r="N49" s="73">
        <v>0</v>
      </c>
      <c r="O49" s="64">
        <v>693.16499999999996</v>
      </c>
      <c r="P49" s="64">
        <v>214.21299999999999</v>
      </c>
      <c r="Q49" s="77">
        <v>932.02200000000005</v>
      </c>
      <c r="R49" s="57">
        <v>835.30700000000002</v>
      </c>
      <c r="S49" s="57">
        <v>835.30700000000002</v>
      </c>
      <c r="T49" s="57">
        <v>835.30700000000002</v>
      </c>
    </row>
    <row r="50" spans="1:20" ht="54.75" customHeight="1">
      <c r="A50" s="22" t="s">
        <v>40</v>
      </c>
      <c r="B50" s="41" t="s">
        <v>55</v>
      </c>
      <c r="C50" s="58" t="s">
        <v>72</v>
      </c>
      <c r="D50" s="35" t="s">
        <v>48</v>
      </c>
      <c r="E50" s="35" t="s">
        <v>53</v>
      </c>
      <c r="F50" s="35" t="s">
        <v>41</v>
      </c>
      <c r="G50" s="8">
        <v>200</v>
      </c>
      <c r="H50" s="8">
        <v>0</v>
      </c>
      <c r="I50" s="64">
        <v>24</v>
      </c>
      <c r="J50" s="64">
        <v>36</v>
      </c>
      <c r="K50" s="64">
        <v>36</v>
      </c>
      <c r="L50" s="64">
        <v>36</v>
      </c>
      <c r="M50" s="64">
        <v>39.999000000000002</v>
      </c>
      <c r="N50" s="64">
        <v>40</v>
      </c>
      <c r="O50" s="73">
        <v>0</v>
      </c>
      <c r="P50" s="73">
        <v>0</v>
      </c>
      <c r="Q50" s="108">
        <v>0</v>
      </c>
      <c r="R50" s="8">
        <v>0</v>
      </c>
      <c r="S50" s="46">
        <v>0</v>
      </c>
      <c r="T50" s="56">
        <v>0</v>
      </c>
    </row>
    <row r="51" spans="1:20" ht="33" customHeight="1">
      <c r="A51" s="134" t="s">
        <v>42</v>
      </c>
      <c r="B51" s="137" t="s">
        <v>58</v>
      </c>
      <c r="C51" s="7" t="s">
        <v>20</v>
      </c>
      <c r="D51" s="4" t="s">
        <v>11</v>
      </c>
      <c r="E51" s="4" t="s">
        <v>11</v>
      </c>
      <c r="F51" s="4" t="s">
        <v>11</v>
      </c>
      <c r="G51" s="4" t="s">
        <v>11</v>
      </c>
      <c r="H51" s="35">
        <f>H52+H57+H58+H59</f>
        <v>1398.17704</v>
      </c>
      <c r="I51" s="35">
        <f t="shared" ref="I51:T51" si="27">I52+I57+I58+I59</f>
        <v>1687.4439500000001</v>
      </c>
      <c r="J51" s="57">
        <f t="shared" si="27"/>
        <v>1996.2905699999999</v>
      </c>
      <c r="K51" s="35">
        <f t="shared" si="27"/>
        <v>1770.8920000000003</v>
      </c>
      <c r="L51" s="35">
        <f t="shared" si="27"/>
        <v>2342.6876299999999</v>
      </c>
      <c r="M51" s="64">
        <f>M52+M57+M58+M59</f>
        <v>16836.017940000002</v>
      </c>
      <c r="N51" s="64">
        <f>N52+N57+N58+N59</f>
        <v>1443.0009600000001</v>
      </c>
      <c r="O51" s="64">
        <f t="shared" si="27"/>
        <v>764.17600000000004</v>
      </c>
      <c r="P51" s="64">
        <f t="shared" si="27"/>
        <v>931.44</v>
      </c>
      <c r="Q51" s="77">
        <f t="shared" si="27"/>
        <v>980.93200000000002</v>
      </c>
      <c r="R51" s="35">
        <f t="shared" si="27"/>
        <v>651.53</v>
      </c>
      <c r="S51" s="45">
        <f t="shared" si="27"/>
        <v>452.56400000000002</v>
      </c>
      <c r="T51" s="34">
        <f t="shared" si="27"/>
        <v>472.90899999999999</v>
      </c>
    </row>
    <row r="52" spans="1:20" ht="14.25" customHeight="1">
      <c r="A52" s="135"/>
      <c r="B52" s="138"/>
      <c r="C52" s="124" t="s">
        <v>72</v>
      </c>
      <c r="D52" s="117" t="s">
        <v>48</v>
      </c>
      <c r="E52" s="117" t="s">
        <v>54</v>
      </c>
      <c r="F52" s="117" t="s">
        <v>43</v>
      </c>
      <c r="G52" s="35" t="s">
        <v>37</v>
      </c>
      <c r="H52" s="35">
        <f>H53+H54+H55+H56</f>
        <v>1398.17704</v>
      </c>
      <c r="I52" s="35">
        <f t="shared" ref="I52:T52" si="28">I53+I54+I55+I56</f>
        <v>1687.4439500000001</v>
      </c>
      <c r="J52" s="57">
        <f t="shared" si="28"/>
        <v>1996.2905699999999</v>
      </c>
      <c r="K52" s="35">
        <f t="shared" si="28"/>
        <v>1770.8920000000003</v>
      </c>
      <c r="L52" s="35">
        <f t="shared" si="28"/>
        <v>2342.6876299999999</v>
      </c>
      <c r="M52" s="64">
        <f t="shared" si="28"/>
        <v>1968.1914899999999</v>
      </c>
      <c r="N52" s="64">
        <f t="shared" si="28"/>
        <v>1350.4236800000001</v>
      </c>
      <c r="O52" s="64">
        <f t="shared" si="28"/>
        <v>764.17600000000004</v>
      </c>
      <c r="P52" s="64">
        <f t="shared" si="28"/>
        <v>931.44</v>
      </c>
      <c r="Q52" s="77">
        <f>Q53+Q54+Q55+Q56</f>
        <v>980.93200000000002</v>
      </c>
      <c r="R52" s="35">
        <f t="shared" si="28"/>
        <v>651.53</v>
      </c>
      <c r="S52" s="45">
        <f t="shared" si="28"/>
        <v>452.56400000000002</v>
      </c>
      <c r="T52" s="34">
        <f t="shared" si="28"/>
        <v>472.90899999999999</v>
      </c>
    </row>
    <row r="53" spans="1:20" ht="14.25" customHeight="1">
      <c r="A53" s="135"/>
      <c r="B53" s="138"/>
      <c r="C53" s="125"/>
      <c r="D53" s="117"/>
      <c r="E53" s="117"/>
      <c r="F53" s="117"/>
      <c r="G53" s="8">
        <v>100</v>
      </c>
      <c r="H53" s="35">
        <v>319.34339999999997</v>
      </c>
      <c r="I53" s="35">
        <v>292.61957999999998</v>
      </c>
      <c r="J53" s="57">
        <v>391.91717</v>
      </c>
      <c r="K53" s="35">
        <v>473.62900000000002</v>
      </c>
      <c r="L53" s="35">
        <v>615.23500000000001</v>
      </c>
      <c r="M53" s="64">
        <v>708.77800000000002</v>
      </c>
      <c r="N53" s="64">
        <v>194.03200000000001</v>
      </c>
      <c r="O53" s="75">
        <v>0</v>
      </c>
      <c r="P53" s="75">
        <v>0</v>
      </c>
      <c r="Q53" s="113">
        <v>0</v>
      </c>
      <c r="R53" s="11">
        <v>0</v>
      </c>
      <c r="S53" s="50">
        <v>0</v>
      </c>
      <c r="T53" s="95">
        <v>0</v>
      </c>
    </row>
    <row r="54" spans="1:20" ht="14.25" customHeight="1">
      <c r="A54" s="135"/>
      <c r="B54" s="138"/>
      <c r="C54" s="125"/>
      <c r="D54" s="117"/>
      <c r="E54" s="117"/>
      <c r="F54" s="117"/>
      <c r="G54" s="8">
        <v>200</v>
      </c>
      <c r="H54" s="35">
        <v>1065.90372</v>
      </c>
      <c r="I54" s="35">
        <v>1393.97144</v>
      </c>
      <c r="J54" s="57">
        <v>1595.37456</v>
      </c>
      <c r="K54" s="35">
        <v>1247.1780000000001</v>
      </c>
      <c r="L54" s="35">
        <v>1716.7374600000001</v>
      </c>
      <c r="M54" s="64">
        <v>1253.11349</v>
      </c>
      <c r="N54" s="64">
        <v>22.415400000000002</v>
      </c>
      <c r="O54" s="76">
        <v>0</v>
      </c>
      <c r="P54" s="76">
        <v>0</v>
      </c>
      <c r="Q54" s="114">
        <v>0</v>
      </c>
      <c r="R54" s="12">
        <v>0</v>
      </c>
      <c r="S54" s="51">
        <v>0</v>
      </c>
      <c r="T54" s="95">
        <v>0</v>
      </c>
    </row>
    <row r="55" spans="1:20" ht="14.25" customHeight="1">
      <c r="A55" s="135"/>
      <c r="B55" s="138"/>
      <c r="C55" s="125"/>
      <c r="D55" s="117"/>
      <c r="E55" s="117"/>
      <c r="F55" s="117"/>
      <c r="G55" s="8">
        <v>600</v>
      </c>
      <c r="H55" s="8">
        <v>0</v>
      </c>
      <c r="I55" s="8">
        <v>0</v>
      </c>
      <c r="J55" s="73">
        <v>0</v>
      </c>
      <c r="K55" s="8">
        <v>0</v>
      </c>
      <c r="L55" s="8">
        <v>0</v>
      </c>
      <c r="M55" s="73">
        <v>0</v>
      </c>
      <c r="N55" s="64">
        <v>1133.9762800000001</v>
      </c>
      <c r="O55" s="62">
        <v>764.17600000000004</v>
      </c>
      <c r="P55" s="94">
        <v>931.44</v>
      </c>
      <c r="Q55" s="110">
        <v>980.93200000000002</v>
      </c>
      <c r="R55" s="6">
        <v>651.53</v>
      </c>
      <c r="S55" s="87">
        <v>452.56400000000002</v>
      </c>
      <c r="T55" s="96">
        <v>472.90899999999999</v>
      </c>
    </row>
    <row r="56" spans="1:20" ht="14.25" customHeight="1">
      <c r="A56" s="135"/>
      <c r="B56" s="138"/>
      <c r="C56" s="125"/>
      <c r="D56" s="117"/>
      <c r="E56" s="117"/>
      <c r="F56" s="117"/>
      <c r="G56" s="8">
        <v>800</v>
      </c>
      <c r="H56" s="35">
        <v>12.929919999999999</v>
      </c>
      <c r="I56" s="35">
        <v>0.85292999999999997</v>
      </c>
      <c r="J56" s="57">
        <v>8.9988399999999995</v>
      </c>
      <c r="K56" s="35">
        <v>50.085000000000001</v>
      </c>
      <c r="L56" s="35">
        <v>10.715170000000001</v>
      </c>
      <c r="M56" s="64">
        <v>6.3</v>
      </c>
      <c r="N56" s="73">
        <v>0</v>
      </c>
      <c r="O56" s="76">
        <v>0</v>
      </c>
      <c r="P56" s="76">
        <v>0</v>
      </c>
      <c r="Q56" s="114">
        <v>0</v>
      </c>
      <c r="R56" s="76">
        <v>0</v>
      </c>
      <c r="S56" s="104">
        <v>0</v>
      </c>
      <c r="T56" s="103">
        <v>0</v>
      </c>
    </row>
    <row r="57" spans="1:20" ht="14.25" customHeight="1">
      <c r="A57" s="135"/>
      <c r="B57" s="138"/>
      <c r="C57" s="125"/>
      <c r="D57" s="117"/>
      <c r="E57" s="117"/>
      <c r="F57" s="35" t="s">
        <v>44</v>
      </c>
      <c r="G57" s="8">
        <v>200</v>
      </c>
      <c r="H57" s="8">
        <v>0</v>
      </c>
      <c r="I57" s="8">
        <v>0</v>
      </c>
      <c r="J57" s="73">
        <v>0</v>
      </c>
      <c r="K57" s="8">
        <v>0</v>
      </c>
      <c r="L57" s="8">
        <v>0</v>
      </c>
      <c r="M57" s="64">
        <v>4460.3479399999997</v>
      </c>
      <c r="N57" s="73">
        <v>0</v>
      </c>
      <c r="O57" s="73">
        <v>0</v>
      </c>
      <c r="P57" s="73">
        <v>0</v>
      </c>
      <c r="Q57" s="108">
        <v>0</v>
      </c>
      <c r="R57" s="8">
        <v>0</v>
      </c>
      <c r="S57" s="46">
        <v>0</v>
      </c>
      <c r="T57" s="95">
        <v>0</v>
      </c>
    </row>
    <row r="58" spans="1:20" ht="14.25" customHeight="1">
      <c r="A58" s="135"/>
      <c r="B58" s="138"/>
      <c r="C58" s="125"/>
      <c r="D58" s="117"/>
      <c r="E58" s="117"/>
      <c r="F58" s="35" t="s">
        <v>56</v>
      </c>
      <c r="G58" s="8">
        <v>200</v>
      </c>
      <c r="H58" s="8">
        <v>0</v>
      </c>
      <c r="I58" s="8">
        <v>0</v>
      </c>
      <c r="J58" s="73">
        <v>0</v>
      </c>
      <c r="K58" s="8">
        <v>0</v>
      </c>
      <c r="L58" s="8">
        <v>0</v>
      </c>
      <c r="M58" s="64">
        <v>10407.478510000001</v>
      </c>
      <c r="N58" s="73">
        <v>0</v>
      </c>
      <c r="O58" s="73">
        <v>0</v>
      </c>
      <c r="P58" s="73">
        <v>0</v>
      </c>
      <c r="Q58" s="108">
        <v>0</v>
      </c>
      <c r="R58" s="8">
        <v>0</v>
      </c>
      <c r="S58" s="46">
        <v>0</v>
      </c>
      <c r="T58" s="95">
        <v>0</v>
      </c>
    </row>
    <row r="59" spans="1:20" ht="24" customHeight="1">
      <c r="A59" s="136"/>
      <c r="B59" s="139"/>
      <c r="C59" s="126"/>
      <c r="D59" s="117"/>
      <c r="E59" s="117"/>
      <c r="F59" s="35" t="s">
        <v>45</v>
      </c>
      <c r="G59" s="8">
        <v>200</v>
      </c>
      <c r="H59" s="8">
        <v>0</v>
      </c>
      <c r="I59" s="8">
        <v>0</v>
      </c>
      <c r="J59" s="73">
        <v>0</v>
      </c>
      <c r="K59" s="8">
        <v>0</v>
      </c>
      <c r="L59" s="8">
        <v>0</v>
      </c>
      <c r="M59" s="73">
        <v>0</v>
      </c>
      <c r="N59" s="66">
        <v>92.577280000000002</v>
      </c>
      <c r="O59" s="73">
        <v>0</v>
      </c>
      <c r="P59" s="73">
        <v>0</v>
      </c>
      <c r="Q59" s="108">
        <v>0</v>
      </c>
      <c r="R59" s="8">
        <v>0</v>
      </c>
      <c r="S59" s="46">
        <v>0</v>
      </c>
      <c r="T59" s="95">
        <v>0</v>
      </c>
    </row>
    <row r="60" spans="1:20" ht="14.25" customHeight="1" thickBot="1">
      <c r="A60" s="23"/>
      <c r="B60" s="24"/>
      <c r="C60" s="25"/>
      <c r="D60" s="26"/>
      <c r="E60" s="27"/>
      <c r="F60" s="27"/>
      <c r="G60" s="27"/>
      <c r="H60" s="28">
        <v>2015</v>
      </c>
      <c r="I60" s="28">
        <v>2016</v>
      </c>
      <c r="J60" s="68">
        <v>2017</v>
      </c>
      <c r="K60" s="28">
        <v>2018</v>
      </c>
      <c r="L60" s="28">
        <v>2019</v>
      </c>
      <c r="M60" s="68">
        <v>2020</v>
      </c>
      <c r="N60" s="68">
        <v>2021</v>
      </c>
      <c r="O60" s="68">
        <v>2022</v>
      </c>
      <c r="P60" s="69">
        <v>2023</v>
      </c>
      <c r="Q60" s="115">
        <v>2024</v>
      </c>
      <c r="R60" s="28">
        <v>2025</v>
      </c>
      <c r="S60" s="52">
        <v>2026</v>
      </c>
      <c r="T60" s="29">
        <v>2027</v>
      </c>
    </row>
  </sheetData>
  <mergeCells count="69">
    <mergeCell ref="Q2:T2"/>
    <mergeCell ref="S42:S43"/>
    <mergeCell ref="G42:G43"/>
    <mergeCell ref="H42:H43"/>
    <mergeCell ref="I42:I43"/>
    <mergeCell ref="R42:R43"/>
    <mergeCell ref="H4:T4"/>
    <mergeCell ref="T42:T43"/>
    <mergeCell ref="A13:A15"/>
    <mergeCell ref="B13:B15"/>
    <mergeCell ref="C14:C15"/>
    <mergeCell ref="N2:P2"/>
    <mergeCell ref="N1:P1"/>
    <mergeCell ref="A4:A5"/>
    <mergeCell ref="D4:G4"/>
    <mergeCell ref="A11:A12"/>
    <mergeCell ref="A6:A10"/>
    <mergeCell ref="B6:B10"/>
    <mergeCell ref="C7:R7"/>
    <mergeCell ref="B4:B5"/>
    <mergeCell ref="C4:C5"/>
    <mergeCell ref="D14:D15"/>
    <mergeCell ref="E14:E15"/>
    <mergeCell ref="Q1:T1"/>
    <mergeCell ref="A35:A37"/>
    <mergeCell ref="B35:B37"/>
    <mergeCell ref="A28:A33"/>
    <mergeCell ref="B28:B33"/>
    <mergeCell ref="A16:A17"/>
    <mergeCell ref="B16:B17"/>
    <mergeCell ref="A20:A22"/>
    <mergeCell ref="B20:B22"/>
    <mergeCell ref="A18:A19"/>
    <mergeCell ref="B18:B19"/>
    <mergeCell ref="A26:A27"/>
    <mergeCell ref="B26:B27"/>
    <mergeCell ref="A24:A25"/>
    <mergeCell ref="B24:B25"/>
    <mergeCell ref="A51:A59"/>
    <mergeCell ref="B51:B59"/>
    <mergeCell ref="Q42:Q43"/>
    <mergeCell ref="J42:J43"/>
    <mergeCell ref="K42:K43"/>
    <mergeCell ref="L42:L43"/>
    <mergeCell ref="M42:M43"/>
    <mergeCell ref="N42:N43"/>
    <mergeCell ref="O42:O43"/>
    <mergeCell ref="P42:P43"/>
    <mergeCell ref="A38:A49"/>
    <mergeCell ref="B38:B49"/>
    <mergeCell ref="C42:C49"/>
    <mergeCell ref="D40:D41"/>
    <mergeCell ref="F44:F46"/>
    <mergeCell ref="F47:F49"/>
    <mergeCell ref="F29:F32"/>
    <mergeCell ref="C52:C59"/>
    <mergeCell ref="E40:E41"/>
    <mergeCell ref="D42:D49"/>
    <mergeCell ref="E42:E49"/>
    <mergeCell ref="D29:D33"/>
    <mergeCell ref="E29:E33"/>
    <mergeCell ref="F52:F56"/>
    <mergeCell ref="F42:F43"/>
    <mergeCell ref="C26:C27"/>
    <mergeCell ref="C24:C25"/>
    <mergeCell ref="C39:C41"/>
    <mergeCell ref="D52:D59"/>
    <mergeCell ref="E52:E59"/>
    <mergeCell ref="C28:C33"/>
  </mergeCells>
  <pageMargins left="0.31496062992125984" right="3.937007874015748E-2" top="0.43307086614173229" bottom="0.43307086614173229" header="0.31496062992125984" footer="0.31496062992125984"/>
  <pageSetup paperSize="9" scale="6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2025-02-26T13:14:22Z</dcterms:modified>
</cp:coreProperties>
</file>